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G:\k14regn\Skemaer\2024\"/>
    </mc:Choice>
  </mc:AlternateContent>
  <bookViews>
    <workbookView xWindow="135" yWindow="225" windowWidth="14535" windowHeight="9975"/>
  </bookViews>
  <sheets>
    <sheet name="Start - Guide" sheetId="9" r:id="rId1"/>
    <sheet name="Regnskabsstatistik" sheetId="7" r:id="rId2"/>
    <sheet name="REGN Information" sheetId="11" r:id="rId3"/>
    <sheet name="XBRL" sheetId="8" r:id="rId4"/>
    <sheet name="XBRL upload" sheetId="12" r:id="rId5"/>
    <sheet name="FAQ" sheetId="13" r:id="rId6"/>
  </sheets>
  <definedNames>
    <definedName name="_xlnm._FilterDatabase" localSheetId="1" hidden="1">Regnskabsstatistik!$A$1:$F$146</definedName>
    <definedName name="CVRnummer">#REF!</definedName>
    <definedName name="form_lang">Regnskabsstatistik!$E$1</definedName>
    <definedName name="kamEpost">#REF!</definedName>
    <definedName name="kamNavn">#REF!</definedName>
    <definedName name="kamTelefon">#REF!</definedName>
    <definedName name="Titel" localSheetId="4">'XBRL upload'!$A$1</definedName>
    <definedName name="_xlnm.Print_Titles" localSheetId="1">Regnskabsstatistik!$A:$B,Regnskabsstatistik!$1:$3</definedName>
  </definedNames>
  <calcPr calcId="162913"/>
  <webPublishing vml="1" allowPng="1" targetScreenSize="1024x768" codePage="1252"/>
</workbook>
</file>

<file path=xl/calcChain.xml><?xml version="1.0" encoding="utf-8"?>
<calcChain xmlns="http://schemas.openxmlformats.org/spreadsheetml/2006/main">
  <c r="J114" i="8" l="1"/>
  <c r="P114" i="8" s="1"/>
  <c r="B27" i="7" l="1"/>
  <c r="B18" i="9"/>
  <c r="B63" i="7" l="1"/>
  <c r="B11" i="7"/>
  <c r="B47" i="12" l="1"/>
  <c r="B27" i="12"/>
  <c r="B24" i="12"/>
  <c r="B98" i="7"/>
  <c r="K111" i="8" l="1"/>
  <c r="K93" i="8"/>
  <c r="K5" i="8"/>
  <c r="B16" i="13" l="1"/>
  <c r="B15" i="13"/>
  <c r="B14" i="13"/>
  <c r="B4" i="13"/>
  <c r="B12" i="13"/>
  <c r="B2" i="13"/>
  <c r="B11" i="13"/>
  <c r="B10" i="13"/>
  <c r="B8" i="13"/>
  <c r="B7" i="13"/>
  <c r="B6" i="13"/>
  <c r="B3" i="13"/>
  <c r="A1" i="13"/>
  <c r="B49" i="11" l="1"/>
  <c r="B47" i="11"/>
  <c r="B45" i="11"/>
  <c r="B6" i="9" l="1"/>
  <c r="B10" i="9"/>
  <c r="B15" i="9"/>
  <c r="B3" i="9"/>
  <c r="B13" i="9"/>
  <c r="B14" i="9"/>
  <c r="B16" i="9"/>
  <c r="B17" i="9"/>
  <c r="B12" i="9"/>
  <c r="B174" i="12" l="1"/>
  <c r="B173" i="12"/>
  <c r="B135" i="12"/>
  <c r="B134" i="12"/>
  <c r="B133" i="12"/>
  <c r="B101" i="12"/>
  <c r="B100" i="12"/>
  <c r="B69" i="12"/>
  <c r="B70" i="12"/>
  <c r="B71" i="12"/>
  <c r="B68" i="12"/>
  <c r="B23" i="12"/>
  <c r="B4" i="12"/>
  <c r="B5" i="12"/>
  <c r="B7" i="12"/>
  <c r="B8" i="12"/>
  <c r="B11" i="12"/>
  <c r="B12" i="12"/>
  <c r="B14" i="12"/>
  <c r="B2" i="12"/>
  <c r="A1" i="12"/>
  <c r="B110" i="11"/>
  <c r="B43" i="11" l="1"/>
  <c r="B39" i="11"/>
  <c r="B37" i="11"/>
  <c r="B35" i="11"/>
  <c r="B33" i="11"/>
  <c r="B31" i="11"/>
  <c r="B29" i="11"/>
  <c r="B27" i="11"/>
  <c r="B25" i="11"/>
  <c r="B23" i="11"/>
  <c r="B21" i="11"/>
  <c r="B19" i="11"/>
  <c r="B17" i="11"/>
  <c r="B15" i="11"/>
  <c r="B13" i="11"/>
  <c r="B11" i="11"/>
  <c r="B7" i="11"/>
  <c r="B9" i="11"/>
  <c r="B3" i="11" l="1"/>
  <c r="B110" i="7" l="1"/>
  <c r="B113" i="11" l="1"/>
  <c r="A108" i="11"/>
  <c r="A79" i="11"/>
  <c r="A74" i="11"/>
  <c r="A68" i="11"/>
  <c r="A62" i="11"/>
  <c r="A56" i="11"/>
  <c r="A53" i="11"/>
  <c r="A51" i="11"/>
  <c r="A41" i="11"/>
  <c r="A4" i="11"/>
  <c r="B65" i="11"/>
  <c r="B69" i="11"/>
  <c r="B71" i="11"/>
  <c r="B75" i="11"/>
  <c r="B77" i="11"/>
  <c r="B81" i="11"/>
  <c r="B83" i="11"/>
  <c r="B85" i="11"/>
  <c r="B86" i="11"/>
  <c r="B87" i="11"/>
  <c r="B88" i="11"/>
  <c r="B89" i="11"/>
  <c r="B90" i="11"/>
  <c r="B91" i="11"/>
  <c r="B92" i="11"/>
  <c r="B93" i="11"/>
  <c r="B94" i="11"/>
  <c r="B95" i="11"/>
  <c r="B96" i="11"/>
  <c r="B97" i="11"/>
  <c r="B98" i="11"/>
  <c r="B99" i="11"/>
  <c r="B100" i="11"/>
  <c r="B101" i="11"/>
  <c r="B102" i="11"/>
  <c r="B104" i="11"/>
  <c r="B106" i="11"/>
  <c r="B111" i="11"/>
  <c r="B114" i="11"/>
  <c r="B115" i="11"/>
  <c r="B116" i="11"/>
  <c r="B117" i="11"/>
  <c r="B118" i="11"/>
  <c r="B119" i="11"/>
  <c r="B120" i="11"/>
  <c r="B121" i="11"/>
  <c r="B122" i="11"/>
  <c r="B123" i="11"/>
  <c r="B124" i="11"/>
  <c r="B125" i="11"/>
  <c r="B126" i="11"/>
  <c r="B127" i="11"/>
  <c r="B128" i="11"/>
  <c r="B129" i="11"/>
  <c r="B130" i="11"/>
  <c r="B131" i="11"/>
  <c r="B132" i="11"/>
  <c r="B133" i="11"/>
  <c r="B134" i="11"/>
  <c r="B135" i="11"/>
  <c r="B136" i="11"/>
  <c r="B137" i="11"/>
  <c r="B138" i="11"/>
  <c r="B139" i="11"/>
  <c r="B140" i="11"/>
  <c r="B141" i="11"/>
  <c r="B142" i="11"/>
  <c r="B144" i="11"/>
  <c r="B32" i="11"/>
  <c r="B34" i="11"/>
  <c r="B36" i="11"/>
  <c r="B38" i="11"/>
  <c r="B40" i="11"/>
  <c r="B42" i="11"/>
  <c r="B44" i="11"/>
  <c r="B46" i="11"/>
  <c r="B48" i="11"/>
  <c r="B50" i="11"/>
  <c r="B52" i="11"/>
  <c r="B54" i="11"/>
  <c r="B57" i="11"/>
  <c r="B59" i="11"/>
  <c r="B22" i="11"/>
  <c r="B24" i="11"/>
  <c r="B26" i="11"/>
  <c r="B28" i="11"/>
  <c r="B30" i="11"/>
  <c r="B20" i="11"/>
  <c r="B18" i="11"/>
  <c r="B16" i="11"/>
  <c r="B14" i="11"/>
  <c r="B12" i="11"/>
  <c r="B10" i="11"/>
  <c r="B5" i="11"/>
  <c r="B6" i="11"/>
  <c r="B8" i="11"/>
  <c r="A2" i="11"/>
  <c r="A1" i="11"/>
  <c r="B2" i="7"/>
  <c r="B53" i="7" l="1"/>
  <c r="B13" i="7"/>
  <c r="B71" i="7"/>
  <c r="B5" i="9" l="1"/>
  <c r="B7" i="9"/>
  <c r="B8" i="9"/>
  <c r="B9" i="9"/>
  <c r="F99" i="8"/>
  <c r="B2" i="9"/>
  <c r="B3" i="7"/>
  <c r="A1" i="7"/>
  <c r="A1" i="9"/>
  <c r="G114" i="8" l="1"/>
  <c r="H114" i="8" s="1"/>
  <c r="K114" i="8"/>
  <c r="K85" i="8"/>
  <c r="K12" i="8"/>
  <c r="K108" i="8"/>
  <c r="K99" i="8"/>
  <c r="K89" i="8"/>
  <c r="K102" i="8"/>
  <c r="K92" i="8"/>
  <c r="K6" i="8"/>
  <c r="K10" i="8"/>
  <c r="B143" i="7"/>
  <c r="K11" i="8"/>
  <c r="K9" i="8"/>
  <c r="K84" i="8"/>
  <c r="K82" i="8"/>
  <c r="K83" i="8"/>
  <c r="K81" i="8"/>
  <c r="K78" i="8"/>
  <c r="K79" i="8"/>
  <c r="K80" i="8"/>
  <c r="K77" i="8"/>
  <c r="K73" i="8"/>
  <c r="K74" i="8"/>
  <c r="K75" i="8"/>
  <c r="K76" i="8"/>
  <c r="K72" i="8"/>
  <c r="K70" i="8"/>
  <c r="K71" i="8"/>
  <c r="K69" i="8"/>
  <c r="K66" i="8"/>
  <c r="K67" i="8"/>
  <c r="K68" i="8"/>
  <c r="K65" i="8"/>
  <c r="K61" i="8"/>
  <c r="K62" i="8"/>
  <c r="K63" i="8"/>
  <c r="K64" i="8"/>
  <c r="K60" i="8"/>
  <c r="K59" i="8"/>
  <c r="K58" i="8"/>
  <c r="K56" i="8"/>
  <c r="K57" i="8"/>
  <c r="K55" i="8"/>
  <c r="K54" i="8"/>
  <c r="K53" i="8"/>
  <c r="K50" i="8"/>
  <c r="K51" i="8"/>
  <c r="K52" i="8"/>
  <c r="K49" i="8"/>
  <c r="K44" i="8"/>
  <c r="K45" i="8"/>
  <c r="K46" i="8"/>
  <c r="K47" i="8"/>
  <c r="K48" i="8"/>
  <c r="K43" i="8"/>
  <c r="K42" i="8"/>
  <c r="K41" i="8"/>
  <c r="K40" i="8"/>
  <c r="K38" i="8"/>
  <c r="K36" i="8" l="1"/>
  <c r="K35" i="8"/>
  <c r="K37" i="8"/>
  <c r="K33" i="8"/>
  <c r="K34" i="8"/>
  <c r="K32" i="8"/>
  <c r="K31" i="8"/>
  <c r="K14" i="8"/>
  <c r="K15" i="8"/>
  <c r="K18" i="8"/>
  <c r="K19" i="8"/>
  <c r="K21" i="8"/>
  <c r="K22" i="8"/>
  <c r="K24" i="8"/>
  <c r="K25" i="8"/>
  <c r="K26" i="8"/>
  <c r="K27" i="8"/>
  <c r="K28" i="8"/>
  <c r="K29" i="8"/>
  <c r="K30" i="8"/>
  <c r="K13" i="8"/>
  <c r="K116" i="8"/>
  <c r="K4" i="8"/>
  <c r="K7" i="8"/>
  <c r="K8" i="8"/>
  <c r="F118" i="8"/>
  <c r="E118" i="8"/>
  <c r="F117" i="8"/>
  <c r="E117" i="8"/>
  <c r="F116" i="8"/>
  <c r="G116" i="8" s="1"/>
  <c r="E116" i="8"/>
  <c r="J116" i="8" s="1"/>
  <c r="F115" i="8"/>
  <c r="E115" i="8"/>
  <c r="F113" i="8"/>
  <c r="E113" i="8"/>
  <c r="J113" i="8" s="1"/>
  <c r="P113" i="8" s="1"/>
  <c r="F112" i="8"/>
  <c r="E112" i="8"/>
  <c r="F111" i="8"/>
  <c r="G111" i="8" s="1"/>
  <c r="E111" i="8"/>
  <c r="F110" i="8"/>
  <c r="E110" i="8"/>
  <c r="F109" i="8"/>
  <c r="E109" i="8"/>
  <c r="F108" i="8"/>
  <c r="G108" i="8" s="1"/>
  <c r="E108" i="8"/>
  <c r="F107" i="8"/>
  <c r="E107" i="8"/>
  <c r="J107" i="8" s="1"/>
  <c r="P107" i="8" s="1"/>
  <c r="F106" i="8"/>
  <c r="E106" i="8"/>
  <c r="F105" i="8"/>
  <c r="E105" i="8"/>
  <c r="J105" i="8" s="1"/>
  <c r="P105" i="8" s="1"/>
  <c r="F104" i="8"/>
  <c r="E104" i="8"/>
  <c r="F103" i="8"/>
  <c r="E103" i="8"/>
  <c r="J103" i="8" s="1"/>
  <c r="P103" i="8" s="1"/>
  <c r="F102" i="8"/>
  <c r="G102" i="8" s="1"/>
  <c r="E102" i="8"/>
  <c r="F101" i="8"/>
  <c r="E101" i="8"/>
  <c r="F100" i="8"/>
  <c r="E100" i="8"/>
  <c r="G99" i="8"/>
  <c r="E99" i="8"/>
  <c r="J99" i="8" s="1"/>
  <c r="F98" i="8"/>
  <c r="E98" i="8"/>
  <c r="F97" i="8"/>
  <c r="E97" i="8"/>
  <c r="J97" i="8" s="1"/>
  <c r="P97" i="8" s="1"/>
  <c r="F96" i="8"/>
  <c r="E96" i="8"/>
  <c r="F95" i="8"/>
  <c r="E95" i="8"/>
  <c r="J95" i="8" s="1"/>
  <c r="P95" i="8" s="1"/>
  <c r="F94" i="8"/>
  <c r="E94" i="8"/>
  <c r="F93" i="8"/>
  <c r="G93" i="8" s="1"/>
  <c r="E93" i="8"/>
  <c r="F92" i="8"/>
  <c r="G92" i="8" s="1"/>
  <c r="E92" i="8"/>
  <c r="F91" i="8"/>
  <c r="E91" i="8"/>
  <c r="J91" i="8" s="1"/>
  <c r="P91" i="8" s="1"/>
  <c r="F90" i="8"/>
  <c r="E90" i="8"/>
  <c r="F89" i="8"/>
  <c r="G89" i="8" s="1"/>
  <c r="E89" i="8"/>
  <c r="F88" i="8"/>
  <c r="E88" i="8"/>
  <c r="F87" i="8"/>
  <c r="E87" i="8"/>
  <c r="J87" i="8" s="1"/>
  <c r="F86" i="8"/>
  <c r="E86" i="8"/>
  <c r="F85" i="8"/>
  <c r="G85" i="8" s="1"/>
  <c r="E85" i="8"/>
  <c r="J85" i="8" s="1"/>
  <c r="F84" i="8"/>
  <c r="G84" i="8" s="1"/>
  <c r="E84" i="8"/>
  <c r="F83" i="8"/>
  <c r="G83" i="8" s="1"/>
  <c r="E83" i="8"/>
  <c r="J83" i="8" s="1"/>
  <c r="F82" i="8"/>
  <c r="G82" i="8" s="1"/>
  <c r="E82" i="8"/>
  <c r="F81" i="8"/>
  <c r="G81" i="8" s="1"/>
  <c r="E81" i="8"/>
  <c r="J81" i="8" s="1"/>
  <c r="F80" i="8"/>
  <c r="G80" i="8" s="1"/>
  <c r="E80" i="8"/>
  <c r="F79" i="8"/>
  <c r="G79" i="8" s="1"/>
  <c r="E79" i="8"/>
  <c r="J79" i="8" s="1"/>
  <c r="F78" i="8"/>
  <c r="G78" i="8" s="1"/>
  <c r="E78" i="8"/>
  <c r="F77" i="8"/>
  <c r="G77" i="8" s="1"/>
  <c r="E77" i="8"/>
  <c r="J77" i="8" s="1"/>
  <c r="F76" i="8"/>
  <c r="G76" i="8" s="1"/>
  <c r="E76" i="8"/>
  <c r="F75" i="8"/>
  <c r="G75" i="8" s="1"/>
  <c r="E75" i="8"/>
  <c r="J75" i="8" s="1"/>
  <c r="H74" i="8"/>
  <c r="F74" i="8"/>
  <c r="G74" i="8" s="1"/>
  <c r="E74" i="8"/>
  <c r="J74" i="8" s="1"/>
  <c r="F73" i="8"/>
  <c r="G73" i="8" s="1"/>
  <c r="H73" i="8" s="1"/>
  <c r="E73" i="8"/>
  <c r="F72" i="8"/>
  <c r="G72" i="8" s="1"/>
  <c r="H72" i="8" s="1"/>
  <c r="E72" i="8"/>
  <c r="F71" i="8"/>
  <c r="G71" i="8" s="1"/>
  <c r="H71" i="8" s="1"/>
  <c r="E71" i="8"/>
  <c r="F70" i="8"/>
  <c r="G70" i="8" s="1"/>
  <c r="H70" i="8" s="1"/>
  <c r="E70" i="8"/>
  <c r="J70" i="8" s="1"/>
  <c r="F69" i="8"/>
  <c r="G69" i="8" s="1"/>
  <c r="H69" i="8" s="1"/>
  <c r="E69" i="8"/>
  <c r="F68" i="8"/>
  <c r="G68" i="8" s="1"/>
  <c r="H68" i="8" s="1"/>
  <c r="E68" i="8"/>
  <c r="F67" i="8"/>
  <c r="G67" i="8" s="1"/>
  <c r="H67" i="8" s="1"/>
  <c r="E67" i="8"/>
  <c r="J67" i="8" s="1"/>
  <c r="H66" i="8"/>
  <c r="F66" i="8"/>
  <c r="G66" i="8" s="1"/>
  <c r="E66" i="8"/>
  <c r="J66" i="8" s="1"/>
  <c r="F65" i="8"/>
  <c r="G65" i="8" s="1"/>
  <c r="H65" i="8" s="1"/>
  <c r="E65" i="8"/>
  <c r="F64" i="8"/>
  <c r="G64" i="8" s="1"/>
  <c r="H64" i="8" s="1"/>
  <c r="E64" i="8"/>
  <c r="F63" i="8"/>
  <c r="G63" i="8" s="1"/>
  <c r="E63" i="8"/>
  <c r="F62" i="8"/>
  <c r="G62" i="8" s="1"/>
  <c r="H62" i="8" s="1"/>
  <c r="E62" i="8"/>
  <c r="J62" i="8" s="1"/>
  <c r="F61" i="8"/>
  <c r="G61" i="8" s="1"/>
  <c r="H61" i="8" s="1"/>
  <c r="E61" i="8"/>
  <c r="F60" i="8"/>
  <c r="G60" i="8" s="1"/>
  <c r="H60" i="8" s="1"/>
  <c r="E60" i="8"/>
  <c r="F59" i="8"/>
  <c r="G59" i="8" s="1"/>
  <c r="H59" i="8" s="1"/>
  <c r="E59" i="8"/>
  <c r="J59" i="8" s="1"/>
  <c r="G58" i="8"/>
  <c r="H58" i="8" s="1"/>
  <c r="F58" i="8"/>
  <c r="E58" i="8"/>
  <c r="J58" i="8" s="1"/>
  <c r="F57" i="8"/>
  <c r="G57" i="8" s="1"/>
  <c r="H57" i="8" s="1"/>
  <c r="E57" i="8"/>
  <c r="F56" i="8"/>
  <c r="G56" i="8" s="1"/>
  <c r="H56" i="8" s="1"/>
  <c r="E56" i="8"/>
  <c r="F55" i="8"/>
  <c r="G55" i="8" s="1"/>
  <c r="H55" i="8" s="1"/>
  <c r="E55" i="8"/>
  <c r="F54" i="8"/>
  <c r="G54" i="8" s="1"/>
  <c r="H54" i="8" s="1"/>
  <c r="E54" i="8"/>
  <c r="J54" i="8" s="1"/>
  <c r="F53" i="8"/>
  <c r="G53" i="8" s="1"/>
  <c r="H53" i="8" s="1"/>
  <c r="E53" i="8"/>
  <c r="F52" i="8"/>
  <c r="G52" i="8" s="1"/>
  <c r="H52" i="8" s="1"/>
  <c r="E52" i="8"/>
  <c r="F51" i="8"/>
  <c r="G51" i="8" s="1"/>
  <c r="H51" i="8" s="1"/>
  <c r="E51" i="8"/>
  <c r="J51" i="8" s="1"/>
  <c r="G50" i="8"/>
  <c r="F50" i="8"/>
  <c r="E50" i="8"/>
  <c r="J50" i="8" s="1"/>
  <c r="F49" i="8"/>
  <c r="G49" i="8" s="1"/>
  <c r="H49" i="8" s="1"/>
  <c r="E49" i="8"/>
  <c r="F48" i="8"/>
  <c r="G48" i="8" s="1"/>
  <c r="H48" i="8" s="1"/>
  <c r="E48" i="8"/>
  <c r="F47" i="8"/>
  <c r="G47" i="8" s="1"/>
  <c r="H47" i="8" s="1"/>
  <c r="E47" i="8"/>
  <c r="F46" i="8"/>
  <c r="G46" i="8" s="1"/>
  <c r="H46" i="8" s="1"/>
  <c r="E46" i="8"/>
  <c r="J46" i="8" s="1"/>
  <c r="F45" i="8"/>
  <c r="G45" i="8" s="1"/>
  <c r="H45" i="8" s="1"/>
  <c r="E45" i="8"/>
  <c r="F44" i="8"/>
  <c r="G44" i="8" s="1"/>
  <c r="H44" i="8" s="1"/>
  <c r="E44" i="8"/>
  <c r="F43" i="8"/>
  <c r="G43" i="8" s="1"/>
  <c r="H43" i="8" s="1"/>
  <c r="E43" i="8"/>
  <c r="J43" i="8" s="1"/>
  <c r="G42" i="8"/>
  <c r="H42" i="8" s="1"/>
  <c r="F42" i="8"/>
  <c r="E42" i="8"/>
  <c r="J42" i="8" s="1"/>
  <c r="F41" i="8"/>
  <c r="G41" i="8" s="1"/>
  <c r="H41" i="8" s="1"/>
  <c r="E41" i="8"/>
  <c r="F40" i="8"/>
  <c r="G40" i="8" s="1"/>
  <c r="H40" i="8" s="1"/>
  <c r="E40" i="8"/>
  <c r="F39" i="8"/>
  <c r="G39" i="8" s="1"/>
  <c r="H39" i="8" s="1"/>
  <c r="E39" i="8"/>
  <c r="F38" i="8"/>
  <c r="G38" i="8" s="1"/>
  <c r="H38" i="8" s="1"/>
  <c r="E38" i="8"/>
  <c r="J38" i="8" s="1"/>
  <c r="F37" i="8"/>
  <c r="G37" i="8" s="1"/>
  <c r="H37" i="8" s="1"/>
  <c r="E37" i="8"/>
  <c r="F36" i="8"/>
  <c r="G36" i="8" s="1"/>
  <c r="H36" i="8" s="1"/>
  <c r="E36" i="8"/>
  <c r="F35" i="8"/>
  <c r="G35" i="8" s="1"/>
  <c r="H35" i="8" s="1"/>
  <c r="E35" i="8"/>
  <c r="J35" i="8" s="1"/>
  <c r="G34" i="8"/>
  <c r="F34" i="8"/>
  <c r="E34" i="8"/>
  <c r="J34" i="8" s="1"/>
  <c r="F33" i="8"/>
  <c r="G33" i="8" s="1"/>
  <c r="E33" i="8"/>
  <c r="F32" i="8"/>
  <c r="G32" i="8" s="1"/>
  <c r="E32" i="8"/>
  <c r="F31" i="8"/>
  <c r="G31" i="8" s="1"/>
  <c r="E31" i="8"/>
  <c r="F30" i="8"/>
  <c r="G30" i="8" s="1"/>
  <c r="E30" i="8"/>
  <c r="J30" i="8" s="1"/>
  <c r="F29" i="8"/>
  <c r="G29" i="8" s="1"/>
  <c r="E29" i="8"/>
  <c r="F28" i="8"/>
  <c r="G28" i="8" s="1"/>
  <c r="H28" i="8" s="1"/>
  <c r="E28" i="8"/>
  <c r="F27" i="8"/>
  <c r="G27" i="8" s="1"/>
  <c r="H27" i="8" s="1"/>
  <c r="E27" i="8"/>
  <c r="J27" i="8" s="1"/>
  <c r="G26" i="8"/>
  <c r="H26" i="8" s="1"/>
  <c r="F26" i="8"/>
  <c r="E26" i="8"/>
  <c r="J26" i="8" s="1"/>
  <c r="F25" i="8"/>
  <c r="G25" i="8" s="1"/>
  <c r="H25" i="8" s="1"/>
  <c r="E25" i="8"/>
  <c r="F24" i="8"/>
  <c r="G24" i="8" s="1"/>
  <c r="H24" i="8" s="1"/>
  <c r="E24" i="8"/>
  <c r="F23" i="8"/>
  <c r="G23" i="8" s="1"/>
  <c r="H23" i="8" s="1"/>
  <c r="E23" i="8"/>
  <c r="F22" i="8"/>
  <c r="G22" i="8" s="1"/>
  <c r="H22" i="8" s="1"/>
  <c r="E22" i="8"/>
  <c r="J22" i="8" s="1"/>
  <c r="F21" i="8"/>
  <c r="G21" i="8" s="1"/>
  <c r="H21" i="8" s="1"/>
  <c r="E21" i="8"/>
  <c r="F20" i="8"/>
  <c r="G20" i="8" s="1"/>
  <c r="H20" i="8" s="1"/>
  <c r="E20" i="8"/>
  <c r="F19" i="8"/>
  <c r="G19" i="8" s="1"/>
  <c r="H19" i="8" s="1"/>
  <c r="E19" i="8"/>
  <c r="J19" i="8" s="1"/>
  <c r="G18" i="8"/>
  <c r="H18" i="8" s="1"/>
  <c r="F18" i="8"/>
  <c r="E18" i="8"/>
  <c r="J18" i="8" s="1"/>
  <c r="F17" i="8"/>
  <c r="G17" i="8" s="1"/>
  <c r="E17" i="8"/>
  <c r="F16" i="8"/>
  <c r="G16" i="8" s="1"/>
  <c r="H16" i="8" s="1"/>
  <c r="E16" i="8"/>
  <c r="F15" i="8"/>
  <c r="G15" i="8" s="1"/>
  <c r="H15" i="8" s="1"/>
  <c r="E15" i="8"/>
  <c r="F14" i="8"/>
  <c r="G14" i="8" s="1"/>
  <c r="H14" i="8" s="1"/>
  <c r="E14" i="8"/>
  <c r="J14" i="8" s="1"/>
  <c r="F13" i="8"/>
  <c r="G13" i="8" s="1"/>
  <c r="E13" i="8"/>
  <c r="J13" i="8" s="1"/>
  <c r="F12" i="8"/>
  <c r="G12" i="8" s="1"/>
  <c r="E12" i="8"/>
  <c r="J12" i="8" s="1"/>
  <c r="F11" i="8"/>
  <c r="G11" i="8" s="1"/>
  <c r="H11" i="8" s="1"/>
  <c r="E11" i="8"/>
  <c r="J11" i="8" s="1"/>
  <c r="G10" i="8"/>
  <c r="H10" i="8" s="1"/>
  <c r="F10" i="8"/>
  <c r="E10" i="8"/>
  <c r="F9" i="8"/>
  <c r="G9" i="8" s="1"/>
  <c r="H9" i="8" s="1"/>
  <c r="E9" i="8"/>
  <c r="F8" i="8"/>
  <c r="G8" i="8" s="1"/>
  <c r="H8" i="8" s="1"/>
  <c r="E8" i="8"/>
  <c r="F7" i="8"/>
  <c r="G7" i="8" s="1"/>
  <c r="H7" i="8" s="1"/>
  <c r="E7" i="8"/>
  <c r="F6" i="8"/>
  <c r="G6" i="8" s="1"/>
  <c r="H6" i="8" s="1"/>
  <c r="E6" i="8"/>
  <c r="J6" i="8" s="1"/>
  <c r="F5" i="8"/>
  <c r="G5" i="8" s="1"/>
  <c r="E5" i="8"/>
  <c r="J5" i="8" s="1"/>
  <c r="F4" i="8"/>
  <c r="G4" i="8" s="1"/>
  <c r="E4" i="8"/>
  <c r="J4" i="8" s="1"/>
  <c r="F3" i="8"/>
  <c r="G3" i="8" s="1"/>
  <c r="E3" i="8"/>
  <c r="J3" i="8" s="1"/>
  <c r="J23" i="8" l="1"/>
  <c r="J31" i="8"/>
  <c r="J39" i="8"/>
  <c r="J47" i="8"/>
  <c r="J55" i="8"/>
  <c r="J63" i="8"/>
  <c r="J71" i="8"/>
  <c r="H5" i="8"/>
  <c r="L5" i="8" s="1"/>
  <c r="P5" i="8" s="1"/>
  <c r="H13" i="8"/>
  <c r="L13" i="8" s="1"/>
  <c r="P13" i="8" s="1"/>
  <c r="H4" i="8"/>
  <c r="L4" i="8" s="1"/>
  <c r="P4" i="8" s="1"/>
  <c r="H12" i="8"/>
  <c r="L12" i="8" s="1"/>
  <c r="P12" i="8" s="1"/>
  <c r="J8" i="8"/>
  <c r="J9" i="8"/>
  <c r="J10" i="8"/>
  <c r="J16" i="8"/>
  <c r="J17" i="8"/>
  <c r="J21" i="8"/>
  <c r="J25" i="8"/>
  <c r="J29" i="8"/>
  <c r="J33" i="8"/>
  <c r="J37" i="8"/>
  <c r="J41" i="8"/>
  <c r="J45" i="8"/>
  <c r="J49" i="8"/>
  <c r="J53" i="8"/>
  <c r="J57" i="8"/>
  <c r="J61" i="8"/>
  <c r="J65" i="8"/>
  <c r="J69" i="8"/>
  <c r="J73" i="8"/>
  <c r="J90" i="8"/>
  <c r="P90" i="8" s="1"/>
  <c r="J92" i="8"/>
  <c r="J94" i="8"/>
  <c r="P94" i="8" s="1"/>
  <c r="J96" i="8"/>
  <c r="P96" i="8" s="1"/>
  <c r="J98" i="8"/>
  <c r="P98" i="8" s="1"/>
  <c r="J104" i="8"/>
  <c r="P104" i="8" s="1"/>
  <c r="J106" i="8"/>
  <c r="P106" i="8" s="1"/>
  <c r="J108" i="8"/>
  <c r="J112" i="8"/>
  <c r="P112" i="8" s="1"/>
  <c r="J115" i="8"/>
  <c r="P115" i="8" s="1"/>
  <c r="L8" i="8"/>
  <c r="L9" i="8"/>
  <c r="L16" i="8"/>
  <c r="H3" i="8"/>
  <c r="L3" i="8"/>
  <c r="J7" i="8"/>
  <c r="J15" i="8"/>
  <c r="J20" i="8"/>
  <c r="J24" i="8"/>
  <c r="J28" i="8"/>
  <c r="J32" i="8"/>
  <c r="J36" i="8"/>
  <c r="J40" i="8"/>
  <c r="J44" i="8"/>
  <c r="J48" i="8"/>
  <c r="J52" i="8"/>
  <c r="J56" i="8"/>
  <c r="J60" i="8"/>
  <c r="J64" i="8"/>
  <c r="J68" i="8"/>
  <c r="J72" i="8"/>
  <c r="P9" i="8"/>
  <c r="L6" i="8"/>
  <c r="P6" i="8" s="1"/>
  <c r="L14" i="8"/>
  <c r="P14" i="8" s="1"/>
  <c r="L10" i="8"/>
  <c r="P3" i="8"/>
  <c r="L7" i="8"/>
  <c r="L11" i="8"/>
  <c r="P11" i="8" s="1"/>
  <c r="L15" i="8"/>
  <c r="P15" i="8" s="1"/>
  <c r="H17" i="8"/>
  <c r="L17" i="8" s="1"/>
  <c r="L19" i="8"/>
  <c r="P19" i="8" s="1"/>
  <c r="L20" i="8"/>
  <c r="L21" i="8"/>
  <c r="P21" i="8" s="1"/>
  <c r="L22" i="8"/>
  <c r="P22" i="8" s="1"/>
  <c r="L23" i="8"/>
  <c r="L24" i="8"/>
  <c r="P24" i="8" s="1"/>
  <c r="L40" i="8"/>
  <c r="P40" i="8" s="1"/>
  <c r="L41" i="8"/>
  <c r="L42" i="8"/>
  <c r="P42" i="8" s="1"/>
  <c r="L43" i="8"/>
  <c r="P43" i="8" s="1"/>
  <c r="L44" i="8"/>
  <c r="P44" i="8" s="1"/>
  <c r="L46" i="8"/>
  <c r="P46" i="8" s="1"/>
  <c r="L47" i="8"/>
  <c r="L48" i="8"/>
  <c r="P48" i="8" s="1"/>
  <c r="L56" i="8"/>
  <c r="P56" i="8" s="1"/>
  <c r="L57" i="8"/>
  <c r="L58" i="8"/>
  <c r="P58" i="8" s="1"/>
  <c r="L59" i="8"/>
  <c r="P59" i="8" s="1"/>
  <c r="L60" i="8"/>
  <c r="P60" i="8" s="1"/>
  <c r="L61" i="8"/>
  <c r="P61" i="8" s="1"/>
  <c r="L62" i="8"/>
  <c r="P62" i="8" s="1"/>
  <c r="L64" i="8"/>
  <c r="P64" i="8" s="1"/>
  <c r="L66" i="8"/>
  <c r="P66" i="8" s="1"/>
  <c r="L68" i="8"/>
  <c r="P68" i="8" s="1"/>
  <c r="L70" i="8"/>
  <c r="P70" i="8" s="1"/>
  <c r="L72" i="8"/>
  <c r="P72" i="8" s="1"/>
  <c r="L74" i="8"/>
  <c r="P74" i="8" s="1"/>
  <c r="J76" i="8"/>
  <c r="H77" i="8"/>
  <c r="L77" i="8"/>
  <c r="P77" i="8" s="1"/>
  <c r="J80" i="8"/>
  <c r="H81" i="8"/>
  <c r="L81" i="8" s="1"/>
  <c r="P81" i="8" s="1"/>
  <c r="J84" i="8"/>
  <c r="H85" i="8"/>
  <c r="L85" i="8" s="1"/>
  <c r="P85" i="8" s="1"/>
  <c r="P87" i="8"/>
  <c r="J89" i="8"/>
  <c r="H92" i="8"/>
  <c r="L92" i="8" s="1"/>
  <c r="P92" i="8" s="1"/>
  <c r="H99" i="8"/>
  <c r="L99" i="8" s="1"/>
  <c r="P99" i="8" s="1"/>
  <c r="J101" i="8"/>
  <c r="P101" i="8" s="1"/>
  <c r="H108" i="8"/>
  <c r="L108" i="8" s="1"/>
  <c r="J110" i="8"/>
  <c r="P110" i="8" s="1"/>
  <c r="J117" i="8"/>
  <c r="P117" i="8" s="1"/>
  <c r="L18" i="8"/>
  <c r="P18" i="8" s="1"/>
  <c r="L25" i="8"/>
  <c r="L26" i="8"/>
  <c r="P26" i="8" s="1"/>
  <c r="L27" i="8"/>
  <c r="P27" i="8" s="1"/>
  <c r="L28" i="8"/>
  <c r="P28" i="8" s="1"/>
  <c r="L35" i="8"/>
  <c r="P35" i="8" s="1"/>
  <c r="L36" i="8"/>
  <c r="P36" i="8" s="1"/>
  <c r="L37" i="8"/>
  <c r="P37" i="8" s="1"/>
  <c r="L38" i="8"/>
  <c r="P38" i="8" s="1"/>
  <c r="L39" i="8"/>
  <c r="L45" i="8"/>
  <c r="P45" i="8" s="1"/>
  <c r="L49" i="8"/>
  <c r="P49" i="8" s="1"/>
  <c r="L51" i="8"/>
  <c r="P51" i="8" s="1"/>
  <c r="L52" i="8"/>
  <c r="P52" i="8" s="1"/>
  <c r="L53" i="8"/>
  <c r="L54" i="8"/>
  <c r="P54" i="8" s="1"/>
  <c r="L55" i="8"/>
  <c r="P55" i="8" s="1"/>
  <c r="H80" i="8"/>
  <c r="L80" i="8" s="1"/>
  <c r="H89" i="8"/>
  <c r="L89" i="8" s="1"/>
  <c r="H29" i="8"/>
  <c r="L29" i="8" s="1"/>
  <c r="P29" i="8" s="1"/>
  <c r="H30" i="8"/>
  <c r="L30" i="8" s="1"/>
  <c r="P30" i="8" s="1"/>
  <c r="H31" i="8"/>
  <c r="L31" i="8" s="1"/>
  <c r="P31" i="8" s="1"/>
  <c r="H32" i="8"/>
  <c r="L32" i="8" s="1"/>
  <c r="P32" i="8" s="1"/>
  <c r="H33" i="8"/>
  <c r="L33" i="8" s="1"/>
  <c r="P33" i="8" s="1"/>
  <c r="H34" i="8"/>
  <c r="L34" i="8" s="1"/>
  <c r="P34" i="8" s="1"/>
  <c r="H50" i="8"/>
  <c r="L50" i="8" s="1"/>
  <c r="P50" i="8" s="1"/>
  <c r="H63" i="8"/>
  <c r="L63" i="8" s="1"/>
  <c r="P63" i="8" s="1"/>
  <c r="L65" i="8"/>
  <c r="P65" i="8" s="1"/>
  <c r="L67" i="8"/>
  <c r="P67" i="8" s="1"/>
  <c r="L69" i="8"/>
  <c r="L71" i="8"/>
  <c r="P71" i="8" s="1"/>
  <c r="L73" i="8"/>
  <c r="H75" i="8"/>
  <c r="L75" i="8" s="1"/>
  <c r="P75" i="8" s="1"/>
  <c r="J78" i="8"/>
  <c r="H79" i="8"/>
  <c r="L79" i="8" s="1"/>
  <c r="P79" i="8" s="1"/>
  <c r="J82" i="8"/>
  <c r="H83" i="8"/>
  <c r="L83" i="8" s="1"/>
  <c r="P83" i="8" s="1"/>
  <c r="J86" i="8"/>
  <c r="P86" i="8" s="1"/>
  <c r="J88" i="8"/>
  <c r="P88" i="8" s="1"/>
  <c r="J93" i="8"/>
  <c r="J100" i="8"/>
  <c r="P100" i="8" s="1"/>
  <c r="J102" i="8"/>
  <c r="J109" i="8"/>
  <c r="P109" i="8" s="1"/>
  <c r="J111" i="8"/>
  <c r="H116" i="8"/>
  <c r="L116" i="8" s="1"/>
  <c r="P116" i="8" s="1"/>
  <c r="J118" i="8"/>
  <c r="P118" i="8" s="1"/>
  <c r="H76" i="8"/>
  <c r="L76" i="8"/>
  <c r="H84" i="8"/>
  <c r="L84" i="8" s="1"/>
  <c r="H78" i="8"/>
  <c r="L78" i="8"/>
  <c r="H82" i="8"/>
  <c r="L82" i="8" s="1"/>
  <c r="H93" i="8"/>
  <c r="L93" i="8" s="1"/>
  <c r="H102" i="8"/>
  <c r="L102" i="8"/>
  <c r="H111" i="8"/>
  <c r="L111" i="8" s="1"/>
  <c r="P53" i="8" l="1"/>
  <c r="P47" i="8"/>
  <c r="P73" i="8"/>
  <c r="P69" i="8"/>
  <c r="P25" i="8"/>
  <c r="P108" i="8"/>
  <c r="P57" i="8"/>
  <c r="P41" i="8"/>
  <c r="P7" i="8"/>
  <c r="P10" i="8"/>
  <c r="P8" i="8"/>
  <c r="P89" i="8"/>
  <c r="P84" i="8"/>
  <c r="P102" i="8"/>
  <c r="P82" i="8"/>
  <c r="P76" i="8"/>
  <c r="P111" i="8"/>
  <c r="P93" i="8"/>
  <c r="P78" i="8"/>
  <c r="P80" i="8"/>
  <c r="B152" i="7" l="1"/>
  <c r="A148" i="7" l="1"/>
  <c r="B20" i="7"/>
  <c r="B6" i="7" l="1"/>
  <c r="B8" i="7"/>
  <c r="B150" i="7" l="1"/>
  <c r="A15" i="7" l="1"/>
  <c r="F46" i="7"/>
  <c r="F35" i="7"/>
  <c r="A46" i="7" l="1"/>
  <c r="F63" i="7" l="1"/>
  <c r="K17" i="8" s="1"/>
  <c r="P17" i="8" s="1"/>
  <c r="F62" i="7"/>
  <c r="F51" i="7"/>
  <c r="F50" i="7"/>
  <c r="K39" i="8" s="1"/>
  <c r="P39" i="8" s="1"/>
  <c r="B140" i="7" l="1"/>
  <c r="B137" i="7"/>
  <c r="A136" i="7"/>
  <c r="A134" i="7"/>
  <c r="B131" i="7"/>
  <c r="B129" i="7"/>
  <c r="B128" i="7"/>
  <c r="B127" i="7"/>
  <c r="B126" i="7"/>
  <c r="B125" i="7"/>
  <c r="B124" i="7"/>
  <c r="B123" i="7"/>
  <c r="B122" i="7"/>
  <c r="B121" i="7"/>
  <c r="B120" i="7"/>
  <c r="B119" i="7"/>
  <c r="B118" i="7"/>
  <c r="B117" i="7"/>
  <c r="B116" i="7"/>
  <c r="B115" i="7"/>
  <c r="B114" i="7"/>
  <c r="B113" i="7"/>
  <c r="B112" i="7"/>
  <c r="B111" i="7"/>
  <c r="B109" i="7"/>
  <c r="B108" i="7"/>
  <c r="B107" i="7"/>
  <c r="B106" i="7"/>
  <c r="B105" i="7"/>
  <c r="B104" i="7"/>
  <c r="B103" i="7"/>
  <c r="B102" i="7"/>
  <c r="B101" i="7"/>
  <c r="B100" i="7"/>
  <c r="A96" i="7"/>
  <c r="B94" i="7"/>
  <c r="B92" i="7"/>
  <c r="B90" i="7"/>
  <c r="B89" i="7"/>
  <c r="B88" i="7"/>
  <c r="B87" i="7"/>
  <c r="B86" i="7"/>
  <c r="B85" i="7"/>
  <c r="B84" i="7"/>
  <c r="B83" i="7"/>
  <c r="B82" i="7"/>
  <c r="B81" i="7"/>
  <c r="B80" i="7"/>
  <c r="B79" i="7"/>
  <c r="B78" i="7"/>
  <c r="B77" i="7"/>
  <c r="B76" i="7"/>
  <c r="B75" i="7"/>
  <c r="B74" i="7"/>
  <c r="B73" i="7"/>
  <c r="B69" i="7"/>
  <c r="A67" i="7"/>
  <c r="B65" i="7"/>
  <c r="A62" i="7"/>
  <c r="B59" i="7"/>
  <c r="B57" i="7"/>
  <c r="A56" i="7"/>
  <c r="A50" i="7"/>
  <c r="B48" i="7"/>
  <c r="B47" i="7"/>
  <c r="A43" i="7"/>
  <c r="A41" i="7"/>
  <c r="A35" i="7"/>
  <c r="B44" i="7"/>
  <c r="B42" i="7"/>
  <c r="B40" i="7"/>
  <c r="B39" i="7"/>
  <c r="B38" i="7"/>
  <c r="B37" i="7"/>
  <c r="B36" i="7"/>
  <c r="B34" i="7"/>
  <c r="B33" i="7"/>
  <c r="B32" i="7"/>
  <c r="B31" i="7"/>
  <c r="B30" i="7"/>
  <c r="B29" i="7"/>
  <c r="B28" i="7"/>
  <c r="B26" i="7"/>
  <c r="B25" i="7"/>
  <c r="B24" i="7"/>
  <c r="B23" i="7"/>
  <c r="B22" i="7"/>
  <c r="B21" i="7"/>
  <c r="B19" i="7"/>
  <c r="B18" i="7"/>
  <c r="B17" i="7"/>
  <c r="B16" i="7"/>
  <c r="F11" i="7"/>
  <c r="K16" i="8" s="1"/>
  <c r="P16" i="8" s="1"/>
  <c r="F10" i="7"/>
  <c r="A10" i="7"/>
  <c r="A5" i="7"/>
  <c r="F56" i="7" l="1"/>
  <c r="K20" i="8" s="1"/>
  <c r="P20" i="8" s="1"/>
  <c r="F96" i="7"/>
  <c r="F67" i="7"/>
  <c r="F15" i="7" l="1"/>
  <c r="K23" i="8" s="1"/>
  <c r="P23" i="8" s="1"/>
</calcChain>
</file>

<file path=xl/sharedStrings.xml><?xml version="1.0" encoding="utf-8"?>
<sst xmlns="http://schemas.openxmlformats.org/spreadsheetml/2006/main" count="871" uniqueCount="653">
  <si>
    <t>Resultatopgørelse</t>
  </si>
  <si>
    <t>Finansielle poster</t>
  </si>
  <si>
    <t>Skatter</t>
  </si>
  <si>
    <t>Resultatanvendelse</t>
  </si>
  <si>
    <t>Balance</t>
  </si>
  <si>
    <t>Passiver</t>
  </si>
  <si>
    <t>Investeringer omfatter alene aktiver, der er bestemt til firmaets vedvarende eje eller brug.</t>
  </si>
  <si>
    <t>Regnskabsårets investeringer</t>
  </si>
  <si>
    <t>Tilgang</t>
  </si>
  <si>
    <t>Driftsmidler</t>
  </si>
  <si>
    <t>Supplerende spørgsmål</t>
  </si>
  <si>
    <t>Navn:</t>
  </si>
  <si>
    <t>Regnskabsaflæggende virksomheds navn</t>
  </si>
  <si>
    <t>Regnskabsaflæggende virksomheds CVR-nr.</t>
  </si>
  <si>
    <t>Immaterielle anlægsaktiver</t>
  </si>
  <si>
    <t>Afgang af færdiggjorte udviklingsprojekter til kostpris</t>
  </si>
  <si>
    <t>Afgang af software til kostpris</t>
  </si>
  <si>
    <t>Afgang af goodwill til kostpris</t>
  </si>
  <si>
    <t>Tilbageførte afskrivninger immaterielle anlægsaktiver</t>
  </si>
  <si>
    <t>Afgang (til bogført værdi)</t>
  </si>
  <si>
    <t>Regnskabsår og valuta</t>
  </si>
  <si>
    <t>Afgang af grunde og bygninger (inkl. grundværdi) til kostpris</t>
  </si>
  <si>
    <t>Tilbageførte afskrivninger immaterielle anlægsaktiver i alt</t>
  </si>
  <si>
    <t>Tilbageførte afskrivninger på årets afgang af produktionsanlæg og maskiner</t>
  </si>
  <si>
    <t>Ordinært driftsresultat før finansielle poster iht. årsregnskabet</t>
  </si>
  <si>
    <t>Ordinær drift, før finansielle poster</t>
  </si>
  <si>
    <t>Renteomkostninger o.l.</t>
  </si>
  <si>
    <t>Telefonnummer:</t>
  </si>
  <si>
    <t>E-post:</t>
  </si>
  <si>
    <t>Årets resultat</t>
  </si>
  <si>
    <t>Konsolidering, dvs. overførsel til (+) eller fra (-) egenkapitalen</t>
  </si>
  <si>
    <t>Passiver i alt</t>
  </si>
  <si>
    <t>Immaterielle anlægsaktiver i alt</t>
  </si>
  <si>
    <t>Nettoomsætning (efter fradrag af prisnedslag, merværdi- og punktafgifter)</t>
  </si>
  <si>
    <t>Fast ejendom i alt</t>
  </si>
  <si>
    <t>Tilgang i alt</t>
  </si>
  <si>
    <t>Afgang af erhvervede koncessioner, patenter, licenser, varemærker 
samt lignende rettigheder til kostpris</t>
  </si>
  <si>
    <t>Afgang af ubebyggede grunde til kostpris</t>
  </si>
  <si>
    <t>Afgang af veje, havne, pladser o.l. til kostpris</t>
  </si>
  <si>
    <t>Afgang af produktionsanlæg og maskiner til kostpris</t>
  </si>
  <si>
    <t>Tilbageførte afskrivninger på årets afgang af bygninger</t>
  </si>
  <si>
    <t>Tilbageførte afskrivninger på grunde og bygninger i alt</t>
  </si>
  <si>
    <t>Tilbageførte afskrivninger på driftsmidler</t>
  </si>
  <si>
    <t>Tilbageførte afskrivninger på driftsmidler i alt</t>
  </si>
  <si>
    <t>Tilbageførte afskrivninger på grunde og bygninger</t>
  </si>
  <si>
    <t>Company CVR-no.</t>
  </si>
  <si>
    <t>Company name</t>
  </si>
  <si>
    <t>Financial year and currency</t>
  </si>
  <si>
    <t>Profit and loss statement</t>
  </si>
  <si>
    <t>Ordinary non-financial items</t>
  </si>
  <si>
    <t>Cost of subcontractors and other work done by others (by non-employees)</t>
  </si>
  <si>
    <t>Payments for long-term rental and operational leasing of goods</t>
  </si>
  <si>
    <t>Taxes</t>
  </si>
  <si>
    <t>Financial items</t>
  </si>
  <si>
    <t>Appropriation of profit or treatment of loss</t>
  </si>
  <si>
    <t>Driftsmidler i alt</t>
  </si>
  <si>
    <t>Name and surname</t>
  </si>
  <si>
    <t>Phone number</t>
  </si>
  <si>
    <t>E-mail</t>
  </si>
  <si>
    <t/>
  </si>
  <si>
    <t>Omkostninger til leje af arbejdskraft fra andet firma (fx vikarbureau)</t>
  </si>
  <si>
    <t>Omkostninger til langtidsleje og operationel leasing</t>
  </si>
  <si>
    <t>Pensionsomkostninger</t>
  </si>
  <si>
    <t>Nedskrivninger af omsætningsaktiver (bortset fra finansielle omsætningsaktiver)</t>
  </si>
  <si>
    <t>Balance sheet</t>
  </si>
  <si>
    <t>Land and buildings</t>
  </si>
  <si>
    <t>Liabilities</t>
  </si>
  <si>
    <t>Grunde og bygninger</t>
  </si>
  <si>
    <t>Other operating expenses</t>
  </si>
  <si>
    <t>Profit or loss before financial items</t>
  </si>
  <si>
    <t>Profit or loss for the year</t>
  </si>
  <si>
    <t>Investments during the financial year</t>
  </si>
  <si>
    <t xml:space="preserve">Intangible assets </t>
  </si>
  <si>
    <t>Intangible assets, total</t>
  </si>
  <si>
    <t>Land and buildings, total</t>
  </si>
  <si>
    <t>Selskabsskat mv. af ordinært resultat (+/-)</t>
  </si>
  <si>
    <t>Angiv, hvilken valuta virksomheden indberetter beløb i:</t>
  </si>
  <si>
    <t>Tilbageførte afskrivninger på årets afgang af erhvervede koncessioner, 
patenter, licenser, varemærker samt lignende rettigheder</t>
  </si>
  <si>
    <t>Tilbageførte afskrivninger på årets afgang af software</t>
  </si>
  <si>
    <t>Tilbageførte afskrivninger på årets afgang af goodwill</t>
  </si>
  <si>
    <t>Tilbageførte afskrivninger på årets afgang af ubebyggede grunde</t>
  </si>
  <si>
    <t>Tilbageførte afskrivninger på årets afgang af veje, havne, pladser o.l.</t>
  </si>
  <si>
    <t>Ønsker tilbagemelding</t>
  </si>
  <si>
    <t>Afgang immaterielle anlægsaktiver</t>
  </si>
  <si>
    <t>Afgang af driftsmidler</t>
  </si>
  <si>
    <t>Tilbageførte afskrivninger på årets afgang af færdiggjorte udviklingsprojekter</t>
  </si>
  <si>
    <t>Afgang af grunde og bygninger</t>
  </si>
  <si>
    <t xml:space="preserve">
</t>
  </si>
  <si>
    <t>Disposals</t>
  </si>
  <si>
    <t>Tilbageførte afskrivninger på årets afgang af andre anlæg, 
driftsmateriel og inventar, inkl. tilbageførte afskrivninger på årets afgang af inventar i lejede lokaler</t>
  </si>
  <si>
    <t>Tilgang af materielle anlægsaktiver under udførelse og 
forudbetalinger for materielle anlægsaktiver</t>
  </si>
  <si>
    <r>
      <t xml:space="preserve">Afgang af grunde og bygninger til kostpris i alt
</t>
    </r>
    <r>
      <rPr>
        <sz val="11"/>
        <rFont val="Calibri"/>
        <family val="2"/>
        <scheme val="minor"/>
      </rPr>
      <t>(p</t>
    </r>
    <r>
      <rPr>
        <sz val="11"/>
        <rFont val="Calibri"/>
        <family val="2"/>
      </rPr>
      <t>kt. 84+85+86)</t>
    </r>
  </si>
  <si>
    <t>Afgang til bogført værdi i alt 
(pkt. 83+87+90-95-99-102)</t>
  </si>
  <si>
    <r>
      <t xml:space="preserve">Afgang af driftsmidler til kostpris i alt
</t>
    </r>
    <r>
      <rPr>
        <sz val="11"/>
        <rFont val="Calibri"/>
        <family val="2"/>
        <scheme val="minor"/>
      </rPr>
      <t>(p</t>
    </r>
    <r>
      <rPr>
        <sz val="11"/>
        <rFont val="Calibri"/>
        <family val="2"/>
      </rPr>
      <t>kt. 88+89)</t>
    </r>
  </si>
  <si>
    <r>
      <t xml:space="preserve">Afgang immaterielle anlægsaktiver til kostpris i alt
</t>
    </r>
    <r>
      <rPr>
        <sz val="11"/>
        <rFont val="Calibri"/>
        <family val="2"/>
        <scheme val="minor"/>
      </rPr>
      <t>(p</t>
    </r>
    <r>
      <rPr>
        <sz val="11"/>
        <rFont val="Calibri"/>
        <family val="2"/>
      </rPr>
      <t>kt.79+80+81+82)</t>
    </r>
  </si>
  <si>
    <r>
      <t>Afgang af andre anlæg, driftsmateriel og inventar til kostpris, 
inkl.</t>
    </r>
    <r>
      <rPr>
        <sz val="11"/>
        <rFont val="Calibri"/>
        <family val="2"/>
      </rPr>
      <t xml:space="preserve"> afgang af inventar i lejede lokaler</t>
    </r>
  </si>
  <si>
    <t>Under tilgang anføres værdien før bogføringsmæssige og finansielle reguleringer,
fx forskudsafskrivninger, kurstab og offentlige tilskud. 
Overførsel (som følge af færdiggørelse) fra pkt. 66 og 77 til andre punkter anses ikke for tilgang.</t>
  </si>
  <si>
    <t>Udbytte, ekstraordinær udbytte, udbetaling til indehavere, efterbetaling til andelshavere og anden udlodning
Udbetalt eller deklareret</t>
  </si>
  <si>
    <t>Equity and liabilities, total</t>
  </si>
  <si>
    <t>Plant, machinery and equipment</t>
  </si>
  <si>
    <t>Plant, machinery and equipment, total</t>
  </si>
  <si>
    <t xml:space="preserve">Danmarks Statistik </t>
  </si>
  <si>
    <t>Afskrivninger af materielle og immaterielle anlægsaktiver</t>
  </si>
  <si>
    <t>Nedskrivninger af materielle og immaterielle anlægsaktiver</t>
  </si>
  <si>
    <t>&lt;xbrl xmlns="http://www.xbrl.org/2003/instance" xmlns:b="http://xbrl.dcca.dk/entryBalanceSheetAccountFormIncomeStatementByNature" xmlns:f="http://xbrl.dcca.dk/cmn" xmlns:d="http://xbrl.dcca.dk/fsa" xmlns:e="http://xbrl.dcca.dk/dst" xmlns:c="http://xbrl.dcca.dk/gsd" xmlns:xlink="http://www.w3.org/1999/xlink" xmlns:xbrli="http://www.xbrl.org/2003/instance" xmlns:iso4217="http://www.xbrl.org/2003/iso4217" xmlns:link="http://www.xbrl.org/2003/linkbase" xmlns:xsi="http://www.w3.org/2001/XMLSchema-instance" xsi:schemaLocation="http://xbrl.dcca.dk/entryBalanceSheetAccountFormIncomeStatementByNature http://archprod.service.eogs.dk/taxonomy/20171001/entryDanishGAAPBalanceSheetAccountFormIncomeStatementByNatureIncludingManagementsReviewStatisticsAndTax20171001.xsd"&gt;</t>
  </si>
  <si>
    <t>Find første</t>
  </si>
  <si>
    <t>Find anden</t>
  </si>
  <si>
    <t>Første txt</t>
  </si>
  <si>
    <t>Midt txt</t>
  </si>
  <si>
    <t>Sidste txt</t>
  </si>
  <si>
    <t xml:space="preserve">&lt;link:schemaRef xlink:type="simple" xlink:href="http://archprod.service.eogs.dk/taxonomy/20171001/entryDanishGAAPBalanceSheetAccountFormIncomeStatementByNatureIncludingManagementsReviewStatisticsAndTax20171001.xsd" /&gt; </t>
  </si>
  <si>
    <t>&lt;c:InformationOnTypeOfSubmittedReport contextRef="c10"&gt;Regnskabsstatistik&lt;/c:InformationOnTypeOfSubmittedReport&gt;</t>
  </si>
  <si>
    <t>&lt;c:ReportingPeriodStartDate contextRef="c10"&gt;2013-01-01&lt;/c:ReportingPeriodStartDate&gt;</t>
  </si>
  <si>
    <t>&lt;c:ReportingPeriodEndDate contextRef="c10"&gt;2013-12-31&lt;/c:ReportingPeriodEndDate&gt;</t>
  </si>
  <si>
    <t>&lt;c:DateOfApprovalOfReport contextRef="c10"&gt;2014-02-20&lt;/c:DateOfApprovalOfReport&gt;</t>
  </si>
  <si>
    <t>&lt;c:NameOfReportingEntity contextRef="c10"&gt;Revisor Informatik ApS&lt;/c:NameOfReportingEntity&gt;</t>
  </si>
  <si>
    <t>&lt;c:IdentificationNumberCvrOfReportingEntity contextRef="c10"&gt;19400697&lt;/c:IdentificationNumberCvrOfReportingEntity&gt;</t>
  </si>
  <si>
    <t>KNAVN</t>
  </si>
  <si>
    <t>&lt;e:NameAndSurnameOfContactPerson contextRef="c10"&gt;5270 Odense N&lt;/e:NameAndSurnameOfContactPerson&gt;</t>
  </si>
  <si>
    <t>KEPOST</t>
  </si>
  <si>
    <t>&lt;e:ContactEmailAddress contextRef="c10"&gt;5270 Odense N&lt;/e:ContactEmailAddress&gt;</t>
  </si>
  <si>
    <t>KTLF</t>
  </si>
  <si>
    <t>&lt;e:ContactTelephoneNumber contextRef="c10"&gt;5270 Odense N&lt;/e:ContactTelephoneNumber&gt;</t>
  </si>
  <si>
    <t>KLTLF</t>
  </si>
  <si>
    <t>&lt;e:ContactTelephoneNumberExtension contextRef="c10"&gt;5270 Odense N&lt;/e:ContactTelephoneNumberExtension&gt;</t>
  </si>
  <si>
    <t>OMS</t>
  </si>
  <si>
    <t>&lt;d:Revenue contextRef="c10" decimals="-3" unitRef="u1"&gt;3530000&lt;/d:Revenue&gt;</t>
  </si>
  <si>
    <t>AUER</t>
  </si>
  <si>
    <t>&lt;d:WorkPerformedByEntityAndCapitalised contextRef="c10" decimals="-3" unitRef="u1"&gt;243000&lt;/d:WorkPerformedByEntityAndCapitalised&gt;</t>
  </si>
  <si>
    <t>ADR</t>
  </si>
  <si>
    <t>&lt;d:OtherOperatingIncome contextRef="c10" decimals="-3" unitRef="u1"&gt;2789000&lt;/d:OtherOperatingIncome&gt;</t>
  </si>
  <si>
    <t>FV</t>
  </si>
  <si>
    <t>&lt;d:CostOfSales contextRef="c10" decimals="-3" unitRef="u1"&gt;619000&lt;/d:CostOfSales&gt;</t>
  </si>
  <si>
    <t>KLOE</t>
  </si>
  <si>
    <t>&lt;e:CostOfSubcontractorsAndOtherWorkDoneByOthersNonemployeesOnEntityMaterials contextRef="c10" decimals="-3" unitRef="u1"&gt;0&lt;/e:CostOfSubcontractorsAndOtherWorkDoneByOthersNonemployeesOnEntityMaterials&gt;</t>
  </si>
  <si>
    <t>UDHL</t>
  </si>
  <si>
    <t>&lt;e:RentPaidExcludingHeatingBill contextRef="c10" decimals="-3" unitRef="u1"&gt;13000&lt;/e:RentPaidExcludingHeatingBill&gt;</t>
  </si>
  <si>
    <t>UASI</t>
  </si>
  <si>
    <t>&lt;e:CostOfMinorEquipmentAndFixturesNotCapitalised contextRef="c10" decimals="-3" unitRef="u1"&gt;82000&lt;/e:CostOfMinorEquipmentAndFixturesNotCapitalised&gt;</t>
  </si>
  <si>
    <t>UDVB</t>
  </si>
  <si>
    <t>&lt;e:PaymentsForTemporaryWorkersProvidedFromAnotherEnterprise contextRef="c10" decimals="-3" unitRef="u1"&gt;36000&lt;/e:PaymentsForTemporaryWorkersProvidedFromAnotherEnterprise&gt;</t>
  </si>
  <si>
    <t>ULOL</t>
  </si>
  <si>
    <t>&lt;e:PaymentsForLongtermRentalAndOperationalLeasingOfGoods contextRef="c10" decimals="-3" unitRef="u1"&gt;145000&lt;/e:PaymentsForLongtermRentalAndOperationalLeasingOfGoods&gt;</t>
  </si>
  <si>
    <t>OTDE</t>
  </si>
  <si>
    <t>&lt;f:OrdinaryWriteoffsInRespectOfDebtors contextRef="c10" decimals="-3" unitRef="u1"&gt;700000&lt;/f:OrdinaryWriteoffsInRespectOfDebtors&gt;</t>
  </si>
  <si>
    <t>EKUD</t>
  </si>
  <si>
    <t>&lt;e:OtherExternalChargesExcludingSecondary contextRef="c10" decimals="-3" unitRef="u1"&gt;5883000&lt;/e:OtherExternalChargesExcludingSecondary&gt;</t>
  </si>
  <si>
    <t>LGAG</t>
  </si>
  <si>
    <t>&lt;d:WagesAndSalaries contextRef="c10" decimals="-3" unitRef="u1"&gt;804000&lt;/d:WagesAndSalaries&gt;</t>
  </si>
  <si>
    <t>PUDG</t>
  </si>
  <si>
    <t>&lt;d:PostemploymentBenefitExpense contextRef="c10" decimals="-3" unitRef="u1"&gt;166000&lt;/d:PostemploymentBenefitExpense&gt;</t>
  </si>
  <si>
    <t>AUDG</t>
  </si>
  <si>
    <t>&lt;d:SocialSecurityContributions contextRef="c10" decimals="-3" unitRef="u1"&gt;337000&lt;/d:SocialSecurityContributions&gt;</t>
  </si>
  <si>
    <t>AMI</t>
  </si>
  <si>
    <t>&lt;e:DepreciationAmortisationExpenseOfPropertyPlantAndEquipmentAndIntangibleAssetsRecognisedInProfitOrLoss contextRef="c10" decimals="-3" unitRef="u1"&gt;2024000&lt;/e:DepreciationAmortisationExpenseOfPropertyPlantAndEquipmentAndIntangibleAssetsRecognisedInProfitOrLoss&gt;</t>
  </si>
  <si>
    <t>NMI</t>
  </si>
  <si>
    <t>&lt;e:ImpairmentLossesOfPropertyPlantAndEquipmentAndIntangibleAssetsRecognisedInProfitOrLoss contextRef="c10" decimals="-3" unitRef="u1"&gt;260000&lt;/e:ImpairmentLossesOfPropertyPlantAndEquipmentAndIntangibleAssetsRecognisedInProfitOrLoss&gt;</t>
  </si>
  <si>
    <t>NOAK</t>
  </si>
  <si>
    <t>&lt;d:WritedownsOfCurrentAssetsOtherThanCurrentFinancialAssets contextRef="c10" decimals="-3" unitRef="u1"&gt;599000&lt;/d:WritedownsOfCurrentAssetsOtherThanCurrentFinancialAssets&gt;</t>
  </si>
  <si>
    <t>SEUD</t>
  </si>
  <si>
    <t>&lt;e:OtherOperatingChargesOfNontradingType contextRef="c10" decimals="-3" unitRef="u1"&gt;-3989000&lt;/e:OtherOperatingChargesOfNontradingType&gt;</t>
  </si>
  <si>
    <t>RFEP</t>
  </si>
  <si>
    <t>&lt;e:ProfitLossBeforeFinancialAndExtraordinaryItems contextRef="c10" decimals="-3" unitRef="u1"&gt;-3989000&lt;/e:ProfitLossBeforeFinancialAndExtraordinaryItems&gt;</t>
  </si>
  <si>
    <t>IKUF</t>
  </si>
  <si>
    <t>&lt;e:IncomeFromParticipatingInterests contextRef="c10" decimals="-3" unitRef="u1"&gt;490000&lt;/e:IncomeFromParticipatingInterests&gt;</t>
  </si>
  <si>
    <t>RFAO</t>
  </si>
  <si>
    <t>&lt;e:InterestReceivedOnNoncurrentFinancialAssetsAndCurrentAssets contextRef="c10" decimals="-3" unitRef="u1"&gt;45000&lt;/e:InterestReceivedOnNoncurrentFinancialAssetsAndCurrentAssets&gt;</t>
  </si>
  <si>
    <t>NFAO</t>
  </si>
  <si>
    <t>&lt;d:ImpairmentOfFinancialAssets contextRef="c10" decimals="-3" unitRef="u1"&gt;-83000&lt;/d:ImpairmentOfFinancialAssets&gt;</t>
  </si>
  <si>
    <t>RUDG</t>
  </si>
  <si>
    <t>&lt;e:InterestPayableAndSimilarCharges contextRef="c10" decimals="-3" unitRef="u1"&gt;154000&lt;/e:InterestPayableAndSimilarCharges&gt;</t>
  </si>
  <si>
    <t>ARFS</t>
  </si>
  <si>
    <t>&lt;d:ProfitLossFromOrdinaryActivitiesBeforeTax contextRef="c10" decimals="-3" unitRef="u1"&gt;2612000&lt;/d:ProfitLossFromOrdinaryActivitiesBeforeTax&gt;</t>
  </si>
  <si>
    <t>SSAR</t>
  </si>
  <si>
    <t>&lt;d:TaxExpense contextRef="c10" decimals="-3" unitRef="u1"&gt;158000&lt;/d:TaxExpense&gt;</t>
  </si>
  <si>
    <t>AARE</t>
  </si>
  <si>
    <t>&lt;d:ProfitLoss contextRef="c10" decimals="-3" unitRef="u1"&gt;2454000&lt;/d:ProfitLoss&gt;</t>
  </si>
  <si>
    <t>KEGN</t>
  </si>
  <si>
    <t>&lt;e:ProfitRetainedLossSustained contextRef="c10" decimals="-3" unitRef="u1"&gt;0&lt;/e:ProfitRetainedLossSustained&gt;</t>
  </si>
  <si>
    <t>UDBY</t>
  </si>
  <si>
    <t>&lt;e:DividendsToShareholdersAndSimilarPaymentsToOwners contextRef="c10" decimals="-3" unitRef="u1"&gt;0&lt;/e:DividendsToShareholdersAndSimilarPaymentsToOwners&gt;</t>
  </si>
  <si>
    <t>EGUL</t>
  </si>
  <si>
    <t>&lt;d:Equity contextRef="c12" decimals="-3" unitRef="u1"&gt;14070000&lt;/d:Equity&gt;</t>
  </si>
  <si>
    <t>PAST</t>
  </si>
  <si>
    <t>&lt;d:LiabilitiesAndEquity contextRef="c12" decimals="-3" unitRef="u1"&gt;206233000&lt;/d:LiabilitiesAndEquity&gt;</t>
  </si>
  <si>
    <t>TIFU</t>
  </si>
  <si>
    <t>&lt;e:IncreaseInCompletedDevelopmentProjects contextRef="c10" decimals="-3" unitRef="u1"&gt;201246000&lt;/e:IncreaseInCompletedDevelopmentProjects&gt;</t>
  </si>
  <si>
    <t>TIPL</t>
  </si>
  <si>
    <t>&lt;e:AcquiredConcessionsPatentsLicencesTrademarksAndOtherSimilarRights contextRef="c10" decimals="-3" unitRef="u1"&gt;206233000&lt;/e:AcquiredConcessionsPatentsLicencesTrademarksAndOtherSimilarRights&gt;</t>
  </si>
  <si>
    <t>TISO</t>
  </si>
  <si>
    <t>&lt;e:PurchaseOfSoftware contextRef="c10" decimals="-3" unitRef="u1"&gt;14070000&lt;/e:PurchaseOfSoftware&gt;</t>
  </si>
  <si>
    <t>TIGO</t>
  </si>
  <si>
    <t>&lt;e:PurchaseOfGoodwill contextRef="c10" decimals="-3" unitRef="u1"&gt;2866000&lt;/e:PurchaseOfGoodwill&gt;</t>
  </si>
  <si>
    <t>TIAU</t>
  </si>
  <si>
    <t>&lt;e:IntangibleAssetsInProgress contextRef="c10" decimals="-3" unitRef="u1"&gt;4769000&lt;/e:IntangibleAssetsInProgress&gt;</t>
  </si>
  <si>
    <t>TIAA</t>
  </si>
  <si>
    <t>&lt;d:AdditionsToIntangibleAssets contextRef="c10" decimals="-3" unitRef="u1"&gt;50922000&lt;/d:AdditionsToIntangibleAssets&gt;</t>
  </si>
  <si>
    <t>KEB</t>
  </si>
  <si>
    <t>&lt;e:PurchaseOfBuildingsIncludingLand contextRef="c10" decimals="-3" unitRef="u1"&gt;115000&lt;/e:PurchaseOfBuildingsIncludingLand&gt;</t>
  </si>
  <si>
    <t>OPNY</t>
  </si>
  <si>
    <t>&lt;e:ConstructionOfBuildingsExcludingLand contextRef="c10" decimals="-3" unitRef="u1"&gt;133491000&lt;/e:ConstructionOfBuildingsExcludingLand&gt;</t>
  </si>
  <si>
    <t>KUBG</t>
  </si>
  <si>
    <t>&lt;e:PurchaseOfLandNotBuiltUpon contextRef="c10" decimals="-3" unitRef="u1"&gt;206233000&lt;/e:PurchaseOfLandNotBuiltUpon&gt;</t>
  </si>
  <si>
    <t>OFBB</t>
  </si>
  <si>
    <t>&lt;e:AlterationsAndImprovementsOfBuildingsAndInstallations contextRef="c10" decimals="-3" unitRef="u1"&gt;100000&lt;/e:AlterationsAndImprovementsOfBuildingsAndInstallations&gt;</t>
  </si>
  <si>
    <t>VHPK</t>
  </si>
  <si>
    <t>&lt;e:ConstructionAlterationAndImprovementOfRoadsHarboursSquaresAndSimilarAndDevelopmentAndImprovementOfLand contextRef="c10" decimals="-3" unitRef="u1"&gt;80000&lt;/e:ConstructionAlterationAndImprovementOfRoadsHarboursSquaresAndSimilarAndDevelopmentAndImprovementOfLand&gt;</t>
  </si>
  <si>
    <t>FET</t>
  </si>
  <si>
    <t>&lt;e:IncreaseOfRealEstate contextRef="c10" decimals="-3" unitRef="u1"&gt;60000&lt;/e:IncreaseOfRealEstate&gt;</t>
  </si>
  <si>
    <t>DTAM</t>
  </si>
  <si>
    <t>&lt;e:AdditionsToProductionMachineryAndEquipment contextRef="c10" decimals="-3" unitRef="u1"&gt;200000&lt;/e:AdditionsToProductionMachineryAndEquipment&gt;</t>
  </si>
  <si>
    <t>TAAD</t>
  </si>
  <si>
    <t>&lt;e:AdditionsToOtherPlantOperatingAssetsFixturesAndFurniture contextRef="c10" decimals="-3" unitRef="u1"&gt;150000&lt;/e:AdditionsToOtherPlantOperatingAssetsFixturesAndFurniture&gt;</t>
  </si>
  <si>
    <t>TDRT</t>
  </si>
  <si>
    <t>&lt;e:IncreaseOfMachineryPlantAndEquipment contextRef="c10" decimals="-3" unitRef="u1"&gt;350000&lt;/e:IncreaseOfMachineryPlantAndEquipment&gt;</t>
  </si>
  <si>
    <t>TFMA</t>
  </si>
  <si>
    <t>&lt;e:AdditionsToPropertyPlantAndEquipmentInProgressAndPrepaymentsForPropertyPlantAndEquipment contextRef="c10" decimals="-3" unitRef="u1"&gt;100000&lt;/e:AdditionsToPropertyPlantAndEquipmentInProgressAndPrepaymentsForPropertyPlantAndEquipment&gt;</t>
  </si>
  <si>
    <t>ATIT</t>
  </si>
  <si>
    <t>&lt;e:AdditionsToNoncurrentAssets contextRef="c10" decimals="-3" unitRef="u1"&gt;780000&lt;/e:AdditionsToNoncurrentAssets&gt;</t>
  </si>
  <si>
    <t>BAIFU</t>
  </si>
  <si>
    <t>&lt;e:DecreaseInCompletedDevelopmentProjects contextRef="c10" decimals="-3" unitRef="u1"&gt;150000&lt;/e:DecreaseInCompletedDevelopmentProjects&gt;</t>
  </si>
  <si>
    <t>BAIPL</t>
  </si>
  <si>
    <t>&lt;e:DecreaseOfConcessionsPatentsLicencesTrademarksAndOtherSimilarRights contextRef="c10" decimals="-3" unitRef="u1"&gt;350000&lt;/e:DecreaseOfConcessionsPatentsLicencesTrademarksAndOtherSimilarRights&gt;</t>
  </si>
  <si>
    <t>BAISO</t>
  </si>
  <si>
    <t>&lt;e:DisposalOfSoftware contextRef="c10" decimals="-3" unitRef="u1"&gt;100000&lt;/e:DisposalOfSoftware&gt;</t>
  </si>
  <si>
    <t>BAIGO</t>
  </si>
  <si>
    <t>&lt;e:DecreaseInGoodwill contextRef="c10" decimals="-3" unitRef="u1"&gt;780000&lt;/e:DecreaseInGoodwill&gt;</t>
  </si>
  <si>
    <t>BAIAA</t>
  </si>
  <si>
    <t>&lt;e:DecreaseOfIntangibleAssets contextRef="c10" decimals="-3" unitRef="u1"&gt;200000&lt;/e:DecreaseOfIntangibleAssets&gt;</t>
  </si>
  <si>
    <t>BSABY</t>
  </si>
  <si>
    <t>&lt;e:DisposalsOfBuildingsIncludingLandAtBookValue contextRef="c10" decimals="-3" unitRef="u1"&gt;180000&lt;/e:DisposalsOfBuildingsIncludingLandAtBookValue&gt;</t>
  </si>
  <si>
    <t>BSUBG</t>
  </si>
  <si>
    <t>&lt;e:DisposalsOfLandNotBuiltUponAtBookValue contextRef="c10" decimals="-3" unitRef="u1"&gt;160000&lt;/e:DisposalsOfLandNotBuiltUponAtBookValue&gt;</t>
  </si>
  <si>
    <t>BSVHP</t>
  </si>
  <si>
    <t>&lt;e:DisposalsOfRoadsHarboursSquaresAndSimilarAtBookValue contextRef="c10" decimals="-3" unitRef="u1"&gt;140000&lt;/e:DisposalsOfRoadsHarboursSquaresAndSimilarAtBookValue&gt;</t>
  </si>
  <si>
    <t>BFEGT</t>
  </si>
  <si>
    <t>&lt;e:TotalDecreaseOfRealEstateAtBookValue contextRef="c10" decimals="-3" unitRef="u1"&gt;480000&lt;/e:TotalDecreaseOfRealEstateAtBookValue&gt;</t>
  </si>
  <si>
    <t>BSTAM</t>
  </si>
  <si>
    <t>&lt;e:DisposalsOfProductionMachineryAndEquipmentAtBookValue contextRef="c10" decimals="-3" unitRef="u1"&gt;110000&lt;/e:DisposalsOfProductionMachineryAndEquipmentAtBookValue&gt;</t>
  </si>
  <si>
    <t>BSADI</t>
  </si>
  <si>
    <t>&lt;e:DisposalsOfOtherPlantOperatingAssetsFixturesAndFurnitureAtBookValue contextRef="c10" decimals="-3" unitRef="u1"&gt;115000&lt;/e:DisposalsOfOtherPlantOperatingAssetsFixturesAndFurnitureAtBookValue&gt;</t>
  </si>
  <si>
    <t>BADRT</t>
  </si>
  <si>
    <t>&lt;e:TotalDecreaseOfMachineryPlantAndEquipmentAtBookValue contextRef="c10" decimals="-3" unitRef="u1"&gt;225000&lt;/e:TotalDecreaseOfMachineryPlantAndEquipmentAtBookValue&gt;</t>
  </si>
  <si>
    <t>TAIFU</t>
  </si>
  <si>
    <t>&lt;e:ReversalOfAmortisationOnDecreaseInCompletedDevelopmentProjects contextRef="c10" decimals="-3" unitRef="u1"&gt;905000&lt;/e:ReversalOfAmortisationOnDecreaseInCompletedDevelopmentProjects&gt;</t>
  </si>
  <si>
    <t>TAIPL</t>
  </si>
  <si>
    <t>&lt;e:ReversalOfAmortisationOnDecreaseOfConcessionsPatentsLicencesTrademarksAndOtherSimilarRights contextRef="c10" decimals="-3" unitRef="u1"&gt;905000&lt;/e:ReversalOfAmortisationOnDecreaseOfConcessionsPatentsLicencesTrademarksAndOtherSimilarRights&gt;</t>
  </si>
  <si>
    <t>TAISO</t>
  </si>
  <si>
    <t>&lt;e:ReversalOfAmortisationOnDisposalOfSoftware contextRef="c10" decimals="-3" unitRef="u1"&gt;905000&lt;/e:ReversalOfAmortisationOnDisposalOfSoftware&gt;</t>
  </si>
  <si>
    <t>TAIGO</t>
  </si>
  <si>
    <t>&lt;e:ReversalOfAmortisationOnDecreaseInGoodwill contextRef="c10" decimals="-3" unitRef="u1"&gt;905000&lt;/e:ReversalOfAmortisationOnDecreaseInGoodwill&gt;</t>
  </si>
  <si>
    <t>TAIAA</t>
  </si>
  <si>
    <t>&lt;e:ReversalOfAmortisationOnTotalDecreaseOfIntangibleAssets contextRef="c10" decimals="-3" unitRef="u1"&gt;905000&lt;/e:ReversalOfAmortisationOnTotalDecreaseOfIntangibleAssets&gt;</t>
  </si>
  <si>
    <t>TSABY</t>
  </si>
  <si>
    <t>&lt;e:ReversalOfAmortisationOnDisposalsOfBuildingsIncludingLand contextRef="c10" decimals="-3" unitRef="u1"&gt;905000&lt;/e:ReversalOfAmortisationOnDisposalsOfBuildingsIncludingLand&gt;</t>
  </si>
  <si>
    <t>TSUBG</t>
  </si>
  <si>
    <t>&lt;e:ReversalOfAmortisationOnDisposalOfLandNotBuiltUponIncludingLand contextRef="c10" decimals="-3" unitRef="u1"&gt;905000&lt;/e:ReversalOfAmortisationOnDisposalOfLandNotBuiltUponIncludingLand&gt;</t>
  </si>
  <si>
    <t>TSVHP</t>
  </si>
  <si>
    <t>&lt;e:ReversalOfAmortisationOnDisposalsOfRoadsHarboursSquaresAndSimilarIncludingLand contextRef="c10" decimals="-3" unitRef="u1"&gt;905000&lt;/e:ReversalOfAmortisationOnDisposalsOfRoadsHarboursSquaresAndSimilarIncludingLand&gt;</t>
  </si>
  <si>
    <t>TFEGT</t>
  </si>
  <si>
    <t>&lt;e:ReversalOfAmortisationOnTotalDecreaseOfRealEstate contextRef="c10" decimals="-3" unitRef="u1"&gt;905000&lt;/e:ReversalOfAmortisationOnTotalDecreaseOfRealEstate&gt;</t>
  </si>
  <si>
    <t>TSTAM</t>
  </si>
  <si>
    <t>&lt;e:ReversalOfAmortisationOnDisposalsOfProductionMachineryAndEquipment contextRef="c10" decimals="-3" unitRef="u1"&gt;905000&lt;/e:ReversalOfAmortisationOnDisposalsOfProductionMachineryAndEquipment&gt;</t>
  </si>
  <si>
    <t>TSADI</t>
  </si>
  <si>
    <t>&lt;e:ReversalOfAmortisationOnDisposalsOfOthePlantOperatingAssetsFixturesAndFurniture contextRef="c10" decimals="-3" unitRef="u1"&gt;905000&lt;/e:ReversalOfAmortisationOnDisposalsOfOthePlantOperatingAssetsFixturesAndFurniture&gt;</t>
  </si>
  <si>
    <t>TADRT</t>
  </si>
  <si>
    <t>&lt;e:ReversalOfAmortisationOnTotalDecreaseOfMachineryPlantAndEquipment contextRef="c10" decimals="-3" unitRef="u1"&gt;905000&lt;/e:ReversalOfAmortisationOnTotalDecreaseOfMachineryPlantAndEquipment&gt;</t>
  </si>
  <si>
    <t>AFBT</t>
  </si>
  <si>
    <t>&lt;e:TotalDisposalsOfAssets contextRef="c10" decimals="-3" unitRef="u1"&gt;905000&lt;/e:TotalDisposalsOfAssets&gt;</t>
  </si>
  <si>
    <t>TBM (TILBAGEMELDING)</t>
  </si>
  <si>
    <t>&lt;e:RequestForFreeCopyOfStatisticsInReturnForHelp contextRef="c10"&gt;true&lt;/e:RequestForFreeCopyOfStatisticsInReturnForHelp&gt;</t>
  </si>
  <si>
    <t>&lt;!--Context_Duration--&gt;</t>
  </si>
  <si>
    <t>&lt;context id="c10"&gt;</t>
  </si>
  <si>
    <t>&lt;entity&gt;</t>
  </si>
  <si>
    <t>&lt;identifier scheme="http://www.dcca.dk/cvr"&gt;27010768&lt;/identifier&gt;</t>
  </si>
  <si>
    <t>&lt;/entity&gt;</t>
  </si>
  <si>
    <t>&lt;period&gt;</t>
  </si>
  <si>
    <t>&lt;startDate&gt;2013-01-01&lt;/startDate&gt;</t>
  </si>
  <si>
    <t>&lt;endDate&gt;2013-12-31&lt;/endDate&gt;</t>
  </si>
  <si>
    <t>&lt;/period&gt;</t>
  </si>
  <si>
    <t>&lt;/context&gt;</t>
  </si>
  <si>
    <t>&lt;!--Context_Instant_pre--&gt;</t>
  </si>
  <si>
    <t>&lt;context id="c11"&gt;</t>
  </si>
  <si>
    <t>&lt;instant&gt;2013-01-01&lt;/instant&gt;</t>
  </si>
  <si>
    <t>&lt;!--Context_Instant--&gt;</t>
  </si>
  <si>
    <t>&lt;context id="c12"&gt;</t>
  </si>
  <si>
    <t>&lt;instant&gt;2013-12-31&lt;/instant&gt;</t>
  </si>
  <si>
    <t>&lt;!--DKK 1000--&gt;</t>
  </si>
  <si>
    <t>&lt;unit id="u1"&gt;</t>
  </si>
  <si>
    <t>&lt;measure&gt;iso4217:DKK&lt;/measure&gt;</t>
  </si>
  <si>
    <t>&lt;/unit&gt;</t>
  </si>
  <si>
    <t>&lt;/xbrl&gt;</t>
  </si>
  <si>
    <t>Test A/S</t>
  </si>
  <si>
    <t>DST</t>
  </si>
  <si>
    <r>
      <t xml:space="preserve">Dato for godkendelse af årsrapporten: </t>
    </r>
    <r>
      <rPr>
        <b/>
        <sz val="11"/>
        <rFont val="Calibri"/>
        <family val="2"/>
      </rPr>
      <t>ÅÅÅÅ-MM-DD</t>
    </r>
  </si>
  <si>
    <t>Regnskabsstatistik</t>
  </si>
  <si>
    <t>Årets resultat (+/-)</t>
  </si>
  <si>
    <t>Profit or loss for the year (+/-)</t>
  </si>
  <si>
    <t>Ordinært resultat, før skat (+/-)</t>
  </si>
  <si>
    <t>Profit or loss before tax (+/-)</t>
  </si>
  <si>
    <t>Tab på debitorer (konstaterede tab og ændringer i hensættelse) (+/-)</t>
  </si>
  <si>
    <t>Profit retained (+) or loss sustained (-)</t>
  </si>
  <si>
    <t>Egenkapital ultimo (+/-)</t>
  </si>
  <si>
    <t>DKK</t>
  </si>
  <si>
    <r>
      <t xml:space="preserve">Financial year:  from </t>
    </r>
    <r>
      <rPr>
        <b/>
        <sz val="11"/>
        <rFont val="Calibri"/>
        <family val="2"/>
        <scheme val="minor"/>
      </rPr>
      <t xml:space="preserve">YYYY-MM-DD </t>
    </r>
    <r>
      <rPr>
        <sz val="11"/>
        <rFont val="Calibri"/>
        <family val="2"/>
        <scheme val="minor"/>
      </rPr>
      <t xml:space="preserve"> and to </t>
    </r>
    <r>
      <rPr>
        <b/>
        <sz val="11"/>
        <rFont val="Calibri"/>
        <family val="2"/>
      </rPr>
      <t>YYYY-MM-DD</t>
    </r>
  </si>
  <si>
    <r>
      <t xml:space="preserve">De anførte oplysninger vedrører regnskabsperiode:  Fra </t>
    </r>
    <r>
      <rPr>
        <b/>
        <sz val="11"/>
        <rFont val="Calibri"/>
        <family val="2"/>
        <scheme val="minor"/>
      </rPr>
      <t>ÅÅÅÅ-MM-DD</t>
    </r>
    <r>
      <rPr>
        <sz val="11"/>
        <rFont val="Calibri"/>
        <family val="2"/>
        <scheme val="minor"/>
      </rPr>
      <t xml:space="preserve"> og til </t>
    </r>
    <r>
      <rPr>
        <b/>
        <sz val="11"/>
        <rFont val="Calibri"/>
        <family val="2"/>
      </rPr>
      <t>ÅÅÅÅ-MM-DD</t>
    </r>
  </si>
  <si>
    <t xml:space="preserve"> 1000--&gt;</t>
  </si>
  <si>
    <t>test@test.dk</t>
  </si>
  <si>
    <t>Kopier kolonne P til fx Notesblokken eller Notepad og gem den, så er XBRL-filen dannet</t>
  </si>
  <si>
    <t>Filen bliver afvist, hvis filen ikke er gemt med en UTF-8 kodning</t>
  </si>
  <si>
    <r>
      <t>OBS! Benyttes fx Notesblok/Notepad til at danne XBRL filen, skal filen gemmes med</t>
    </r>
    <r>
      <rPr>
        <b/>
        <sz val="11"/>
        <color rgb="FF000000"/>
        <rFont val="Calibri"/>
        <family val="2"/>
      </rPr>
      <t xml:space="preserve"> kodning "UTF-8"</t>
    </r>
    <r>
      <rPr>
        <sz val="11"/>
        <color rgb="FF000000"/>
        <rFont val="Calibri"/>
        <family val="2"/>
        <scheme val="minor"/>
      </rPr>
      <t xml:space="preserve"> - se figur A nedenfor</t>
    </r>
  </si>
  <si>
    <t>Figur A</t>
  </si>
  <si>
    <t>Figure A</t>
  </si>
  <si>
    <t>Arbejde udført for egen regning og opført under aktiver som tilgang</t>
  </si>
  <si>
    <t>Tilgang af Erhvervede koncessioner, patenter, licenser, varemærker samt lignende rettigheder til kostpris</t>
  </si>
  <si>
    <t>Tilgang af Immaterialle aktiver under udvikling</t>
  </si>
  <si>
    <t>Tilgang/Køb af ubebyggede grunde</t>
  </si>
  <si>
    <t>Andre omkostninger til social sikring
• Arbejdsgiverens bidrag til ATP, AER, BST ol. og personaleforsikringer i form af syge-arbejdsskade- ulykkes og livsforsikringer mm.</t>
  </si>
  <si>
    <t>Tilbageførte afskrivninger immaterielle anlægsaktiver i alt
(pkt.91+92+93+94)</t>
  </si>
  <si>
    <t>Tilbageførte afskrivninger på grunde og bygninger i alt
(pkt.96+97+98)</t>
  </si>
  <si>
    <t>Tilbageførte afskrivninger på driftsmidler i alt
(pkt. 100+101)</t>
  </si>
  <si>
    <t>Immaterielle anlægsaktiver i alt
(pkt. 62+63+64+65+66)</t>
  </si>
  <si>
    <t>Fast ejendom i alt
(pkt. 68+69+70+71+72)</t>
  </si>
  <si>
    <t>Driftsmidler i alt
(pkt. 74+75)</t>
  </si>
  <si>
    <t>Tilgang i alt
(pkt. 67+73+76+77)</t>
  </si>
  <si>
    <t>Other operating income
• Income not related to the primary operating business</t>
  </si>
  <si>
    <t xml:space="preserve">Andre driftsindtægter 
</t>
  </si>
  <si>
    <t>Køb af underentrepriser/underleverandører</t>
  </si>
  <si>
    <t>Omkostninger til husleje (ekskl. varme og el)</t>
  </si>
  <si>
    <t>Rent paid (excl. heating bill)</t>
  </si>
  <si>
    <t>Omkostninger til anskaffelse af småinventar/driftsmidler med kort levetid</t>
  </si>
  <si>
    <t xml:space="preserve">Omkostninger til langtidsleje og operationel leasing
</t>
  </si>
  <si>
    <t xml:space="preserve">Eksterne omkostninger i øvrigt (bortset fra poster af sekundær karakter)
</t>
  </si>
  <si>
    <t xml:space="preserve">Lønninger og gager
</t>
  </si>
  <si>
    <t>Wages and salaries, total</t>
  </si>
  <si>
    <t>Pension costs, total</t>
  </si>
  <si>
    <t xml:space="preserve">Other social security costs
</t>
  </si>
  <si>
    <t>Andre omkostninger til social sikring</t>
  </si>
  <si>
    <t xml:space="preserve">Nedskrivninger af omsætningsaktiver (bortset fra finansielle omsætningsaktiver)
</t>
  </si>
  <si>
    <t xml:space="preserve">Sekundære omkostninger
</t>
  </si>
  <si>
    <t xml:space="preserve">Renteindtægter o.l. af finansielle anlægsaktiver og omsætningsaktiver
</t>
  </si>
  <si>
    <t xml:space="preserve">Nedskrivning af finansielle anlægs- og omsætningsaktiver
</t>
  </si>
  <si>
    <t>Depreciation and amortisation of tangible and intangible fixed assets</t>
  </si>
  <si>
    <t>Dividends to shareholders and similar payments to owners including extraordinary dividends</t>
  </si>
  <si>
    <t>Medtages: 
• Omkostninger for egen regning til materialer, egne lønninger m.v. til forbedring af egne bygninger, maskiner, udvikling af software o.l. 
Medtages ikke: 
• Køb af andres forbedring af virksomhedens bygninger, maskiner, udvikling af software o.l.</t>
  </si>
  <si>
    <t xml:space="preserve">Udfyld indberetningsskemaet i fanen " Regnskabsstatistik"  indberetningsskemaet. Alle de grå felter skal udfyldes for, at indberetningen er korrekt. </t>
  </si>
  <si>
    <t>1. Dan og gem XBRL fil</t>
  </si>
  <si>
    <t>2.1 Virk.dk - Regnskabsstatistik</t>
  </si>
  <si>
    <t>hvorefter der trykkes næste</t>
  </si>
  <si>
    <r>
      <t xml:space="preserve"> </t>
    </r>
    <r>
      <rPr>
        <b/>
        <i/>
        <sz val="11"/>
        <rFont val="Calibri"/>
        <family val="2"/>
      </rPr>
      <t xml:space="preserve">Regnskabsstatistik til Danmarks Statistik </t>
    </r>
  </si>
  <si>
    <t>2.2 Upload XBRL fil</t>
  </si>
  <si>
    <t>2.3 Test XBRL fil og indsend indberetning</t>
  </si>
  <si>
    <t>Du kan nu teste din indberetningsfil, og indsende indberetningen</t>
  </si>
  <si>
    <r>
      <t>HUSK</t>
    </r>
    <r>
      <rPr>
        <sz val="10.5"/>
        <color theme="1"/>
        <rFont val="Georgia"/>
        <family val="1"/>
      </rPr>
      <t xml:space="preserve">! kontroller at </t>
    </r>
    <r>
      <rPr>
        <b/>
        <sz val="10.5"/>
        <color theme="1"/>
        <rFont val="Georgia"/>
        <family val="1"/>
      </rPr>
      <t>det firmanavn og CVR-nummer der indberettes for fremgår af oversigten.</t>
    </r>
  </si>
  <si>
    <t>3. Kvittering</t>
  </si>
  <si>
    <t>Afslutningsvis får du en kvittering</t>
  </si>
  <si>
    <t>2. Start</t>
  </si>
  <si>
    <t>2.3 Test the XBRL file and send the report</t>
  </si>
  <si>
    <t>3. Receipt</t>
  </si>
  <si>
    <t>Under indberetning og myndighed;</t>
  </si>
  <si>
    <t>Læs venligst Start-siden grundigt.</t>
  </si>
  <si>
    <t xml:space="preserve">Arket " Regnskabsstatistik" viser indberetningsskemaet. 
Alle de grå felter skal udfyldes for, at indberetningen er korrekt. </t>
  </si>
  <si>
    <t>Hvis du ikke har tal for en given post, skrives et "0".</t>
  </si>
  <si>
    <t>Årets resultat (+/-)
(pkt. 24-25)</t>
  </si>
  <si>
    <t>FAQ og spørgsmål om REGNSKABSSTATISTIKKEN</t>
  </si>
  <si>
    <t xml:space="preserve">Danmarks Statistik udarbejder årligt regnskabsstatistik for firmaer i private byerhverv. I statistikken har vi indhentet eller beregnet regnskabstal for næsten alle danske erhvervsvirksomheder
Formålet med Regnskabsstatistik for de private byerhverv er at belyse det danske erhvervsliv og danne grundlag for driftsøkonomiske analyser, erhvervspolitiske beslutninger og for evaluering af den førte erhvervspolitik. Herudover er regnskabsstatistikken et meget væsentligt input til opgørelsen af nationalregnskabet. </t>
  </si>
  <si>
    <t>Purpose</t>
  </si>
  <si>
    <t>Formål</t>
  </si>
  <si>
    <t>Statistikken er lovpligtig og indsamles på baggrund af Lov om Danmarks Statistik, jfr. lovbekendtgørelse nr. 599 af 22. juni 2000, § 8 og 12</t>
  </si>
  <si>
    <t>Telephone : 39173570</t>
  </si>
  <si>
    <t>Email: Regn@dst.dk</t>
  </si>
  <si>
    <t>Telefon nr. : 39173570</t>
  </si>
  <si>
    <t>• The employers' contribution to ATP, AER, BST etc. paid by the Company 
• Cost of employee insurance eg. health- and life insurances etc.</t>
  </si>
  <si>
    <t>Payments for temporary workers provided from another enterprise (e.g. temp agencies)</t>
  </si>
  <si>
    <t>Ordinary write-offs in respect to debtors (+/-)</t>
  </si>
  <si>
    <t>• Arbejdsgiverens bidrag til ATP, AER, BST etc. og personaleforsikringer i form af syge-, arbejdsskade- ulykkes og livsforsikringer mm.</t>
  </si>
  <si>
    <t>Impairment of tangible and intangible fixed assets</t>
  </si>
  <si>
    <t xml:space="preserve">Intangible fixed assets </t>
  </si>
  <si>
    <t>Tilgang af ombygning af bygninger til kostpris
Medtages ikke:
• Omkostninger til ombygning af lejede lokaler angives i pkt. 75
• Bemærk, at overførsel fra posten: Aktiver under opførelse ikke er en tilgang</t>
  </si>
  <si>
    <t>Work performed for own account and capitalised as fixed asset</t>
  </si>
  <si>
    <t xml:space="preserve">Arbejde udført for egen regning og opført under aktiver som tilgang
</t>
  </si>
  <si>
    <t>Forbrug af varer (materialer)</t>
  </si>
  <si>
    <t>Find vores hjemmeside</t>
  </si>
  <si>
    <t>Start indberetning med XBRL via ¨INDBERET XBRL¨ knappen</t>
  </si>
  <si>
    <t xml:space="preserve">Renteomkostninger o.l. af finansielle anlægsaktiver og omsætningsaktiver
</t>
  </si>
  <si>
    <t xml:space="preserve">For detailed information about of the individual items </t>
  </si>
  <si>
    <t xml:space="preserve">Excel-arket indeholder følgende faner: </t>
  </si>
  <si>
    <t>Vejledning i XBRl-upload</t>
  </si>
  <si>
    <t>1. How to create and save an XBRL-file</t>
  </si>
  <si>
    <t>Arket "XBRL" viser posterne, som de ser ud, når de er i XBRL-format.</t>
  </si>
  <si>
    <t>Det er muligt at indberette til Danmarks Statistiks lovpligtige Regnskabsstatistik i XBRL-format gennem ”Regnskab Special” på virk.dk.</t>
  </si>
  <si>
    <r>
      <t>Kan jeg bruge X</t>
    </r>
    <r>
      <rPr>
        <b/>
        <sz val="11"/>
        <rFont val="Calibri"/>
        <family val="2"/>
      </rPr>
      <t>BRL-fil</t>
    </r>
    <r>
      <rPr>
        <b/>
        <sz val="11"/>
        <rFont val="Calibri"/>
        <family val="2"/>
        <scheme val="minor"/>
      </rPr>
      <t>en til Erhvervsstyrelsen til indberetning til Regnskabsstatistikken?</t>
    </r>
  </si>
  <si>
    <t>XBRL-filen til Danmarks Statistik er lavet med en anden taksonomi end XBRL-filen til Erhvervsstyrelsen og indeholder fortrolige oplysninger, som ikke er tilgængelig i det officielle regnskab.</t>
  </si>
  <si>
    <t>XBRL-filen bliver afvist, når jeg forsøger at indberette?</t>
  </si>
  <si>
    <t>true</t>
  </si>
  <si>
    <t xml:space="preserve">Regnskabsstatistik </t>
  </si>
  <si>
    <t>2024-12-31</t>
  </si>
  <si>
    <t>2024-01-01</t>
  </si>
  <si>
    <t>Regnskabsstatistik 2024</t>
  </si>
  <si>
    <t>2025-05-01</t>
  </si>
  <si>
    <t xml:space="preserve">Business account statistics </t>
  </si>
  <si>
    <t>This is a guide for reporting to Business accounts statistcs.</t>
  </si>
  <si>
    <t>Dette er en vejledning til indberetning til Regnskabsstatistikken.</t>
  </si>
  <si>
    <t>Business account statistics</t>
  </si>
  <si>
    <t>If you have no income/cost to report for a given item,  please type a "0" in the cell.</t>
  </si>
  <si>
    <t xml:space="preserve">All amounts must be reported in in whole 1,000 without any decimals. The currency used as an example, is DKK. </t>
  </si>
  <si>
    <t>• There are some inbuilt validations in the cells. If a cell turns red, it is either due to incorrect signs or decimals in the cell. 
You will have to therefore check your entry again.</t>
  </si>
  <si>
    <t>This Excel spreadsheet has the following tabs:</t>
  </si>
  <si>
    <t xml:space="preserve">The "Regnskabsstatistik" tab displays the reporting form. 
All grey cells must be filled in, for a valid report. </t>
  </si>
  <si>
    <t xml:space="preserve">1. ¨Start-guide¨: Here you will find a front page with an overview and some general advice regarding Business accounts statistics. </t>
  </si>
  <si>
    <t xml:space="preserve">2. ¨Regnskabsstatistik¨:This is where you enter your data.  
• If you copy and paste numbers, only paste numbers without any formatting. </t>
  </si>
  <si>
    <t xml:space="preserve">3. ¨REGN information¨: This tab cointains a more detailed overview of the individual items, that you have to report to Business accounts statistics. 
- If you are unsure about an item, you can often find an answer here.
</t>
  </si>
  <si>
    <t xml:space="preserve">4. ¨XBRL¨: This tab contains the XBRL-code. This is where you find and import the finished XBRL-file, that can be used to report to the Business accounts statistics. </t>
  </si>
  <si>
    <t xml:space="preserve">5. ¨XBRL upload¨: This tab contains instructions on how to create and save an XBRL-file (from the tab ¨XBRL¨), and how to then report to Business accounts statistics ny uploading an XBRL-file.
</t>
  </si>
  <si>
    <t xml:space="preserve">• Only items  8, 19, 24-27 and 55 may have a negative sign. </t>
  </si>
  <si>
    <t>Please read the ¨Start - Guide¨ thoroughly.</t>
  </si>
  <si>
    <t xml:space="preserve">www.dst.dk/regn </t>
  </si>
  <si>
    <t xml:space="preserve">www.dst.dk/regn-en </t>
  </si>
  <si>
    <t xml:space="preserve">You can report to Statistics Denmarks mandatory Business accounts statistics by uploading an XBRL-file via "Regnskab Special" on virk.dk </t>
  </si>
  <si>
    <t xml:space="preserve">Fill in the reporting form for the chosen company in the "Regnskabsstatistik" tab. All the grey cells must be filled in for the report to be valid. </t>
  </si>
  <si>
    <t xml:space="preserve">The "XBRL" tab shows the items, as they will look in the XBRL format. </t>
  </si>
  <si>
    <t>NOTE: If you use e.g. Notepad to create the XBRL-file, please remember to change the format to an UTF-8 code, before saving  - see figure A below.</t>
  </si>
  <si>
    <t xml:space="preserve">Your file will be rejected, if it is not saved with an UTF-8 encoding. </t>
  </si>
  <si>
    <t>Go to our homepage:</t>
  </si>
  <si>
    <t xml:space="preserve">Start reporting by clicking on the green ¨UPLOAD AN XBRL FILE¨ button. </t>
  </si>
  <si>
    <t>Der logges ind med MitID Erhverv
Start selvbetjening</t>
  </si>
  <si>
    <t>Login with MitID Erhverv provided by your company.
Press ¨Start selvbetjening¨.</t>
  </si>
  <si>
    <t>2.1 Virk.dk - Business accounts statistics</t>
  </si>
  <si>
    <t>Under ¨Vælg den ønskede indberetning og myndighed¨ you must choose the item:</t>
  </si>
  <si>
    <t xml:space="preserve">Click on the ”næste”-button to continue. </t>
  </si>
  <si>
    <t>2.2 Upload an XBRL file</t>
  </si>
  <si>
    <t>Tryk ”Vælg fil”, og upload din XBRL-fil og tryk næste.</t>
  </si>
  <si>
    <t>Click on the ”Vælg fil”- button to find and upload the XBRL-file and then click on the ”næste” - button to continue.</t>
  </si>
  <si>
    <t xml:space="preserve">You can test if the XBRL file is correct, by clicking on the ' Test' button. 
If the file is validated, you can now submit your report. </t>
  </si>
  <si>
    <t xml:space="preserve">REMINDER: Please remember to check that the companys name (Navn) and the CVR. No. (CVR-nummer) you are reporting for, are correct. </t>
  </si>
  <si>
    <t xml:space="preserve">At the end, you will receive a receipt for submitting your report. </t>
  </si>
  <si>
    <t xml:space="preserve">Copy column P to e.g. Notepad and save it. You have now created an XBRL-file.  </t>
  </si>
  <si>
    <t>How to upload an XBRL file</t>
  </si>
  <si>
    <t xml:space="preserve">FAQ about the Business accounts statistics </t>
  </si>
  <si>
    <t xml:space="preserve">Statistics Denmark produces annual Business accounts statistics on companies in the non-agricultural private sector. In these statistics, we have collected and calculated financial data for almost all of the Danish businesses. The purpose of Business accounts statistics in the private non-agricultural sector, is to shed light on the Danish business sector and to form the basis for business economic analyses, business policy decisions and implimentation. In addition, the Business accounts statistics are very important source for the Danish National Accounts. </t>
  </si>
  <si>
    <t>Reporting to the Business accounts statistics is mandatory by law under the Act on Statistics Denmark, Section 8-12a.</t>
  </si>
  <si>
    <t xml:space="preserve">Can I use the XBRL file, submitted to the Danish Business Authority, to report to Bussiness accounts statistics? </t>
  </si>
  <si>
    <t xml:space="preserve">The XBRL file that can be subitted to Statistics Denamrk is created with a different taxonomy, than the XBRL that you submit to the Danish Business Authority. 
It contains confidential data that is not included in the official annual financial report. </t>
  </si>
  <si>
    <t>Why does my XBRL file get rejected, when I try to upload it?</t>
  </si>
  <si>
    <t>• Incorrect taxonomy. As mentioned in the section above - make sure to check that the file is not an annual financial report that you submit to the Danish Business Authority. 
• Incorrect CVR number or incorrect date. 
• The file is incomplete and lacks accounting items (tags) - please try creating a new XBRL file.
• The XBRL file contains decimals - check the file. Keep in mind that all numbers must be in whole thousands (000).</t>
  </si>
  <si>
    <t>Der kan være forskellige årsager til at en XBRL-fil afvises:</t>
  </si>
  <si>
    <t>There are various reasons why an XBRL file may be rejected:</t>
  </si>
  <si>
    <t>• Forkert taksonomi. Som nævnt i afsnittet ovenfor - tjek, at filen ikke er årsrapporten til Erhvervsstyrelsen.
• Forkert cvr. nr. eller dato.
• Filen er ufuldstændig og mangler regnskabsposter (Tags) - Prøv at lave en ny XBRL-fil.
• XBRL-filen indeholder kommategn - tjek filen. Husk alle tal skal være i hele tusinder (000).</t>
  </si>
  <si>
    <t>Kontakt-information:</t>
  </si>
  <si>
    <t>Contact information:</t>
  </si>
  <si>
    <t>Det korte svar er nej.</t>
  </si>
  <si>
    <t>Unfortunely not.</t>
  </si>
  <si>
    <t>Revenue (excluding discounts, VAT and excise duties)</t>
  </si>
  <si>
    <t>The report must contain accounting data for the selected CVR-number - specify in the column to the right (grey cell).
If the company is a parent company, you should only report data for the parent company - not consolidated financial data and not for the whole group.
Item no. 19 to 60 must correspond with the official Annual Financial Report.</t>
  </si>
  <si>
    <t xml:space="preserve">Include: 
• Costs at your own expense for materials, own salaries, etc. to improve your buildings, machinery, software development, etc.
Do not include: 
• Costs of materials or salaries for development and improvement made by others, to the company's buildings, machinery, software development, etc.
</t>
  </si>
  <si>
    <t xml:space="preserve">Include: 
• Non-operating income, e.g. rental income and profit on the sale of tangible and intangible fixed assets.
• Reimbursed sickness and maternity benefits or wage subsidies for, e.g. apprentices, as well as reinvoiced salaries. 
Do not include: 
• Losses that are not related to the primary operating business, e.g. loss on the sale of tangible and intangible fixed assets or negative rental income (specified under item. 18). 
</t>
  </si>
  <si>
    <t>Purchases of goods (materials)</t>
  </si>
  <si>
    <t xml:space="preserve">Purchase of work performed by others in connection with the primary operating business (contract work).
• Costs for processing of the company’s raw materials and semi-finished products, by others.
• Cost of work performed by subcontractors/sub-suppliers, e.g. for the transportation industry: costs of other hauliers, freight companies etc. 
</t>
  </si>
  <si>
    <r>
      <t xml:space="preserve">Include: 
• Finished goods/raw materials and consumables incl. freight and customs. Deduct price reductions, allowances, cash discounts and bonuses.
</t>
    </r>
    <r>
      <rPr>
        <b/>
        <sz val="11"/>
        <rFont val="Calibri"/>
        <family val="2"/>
      </rPr>
      <t xml:space="preserve">• </t>
    </r>
    <r>
      <rPr>
        <sz val="11"/>
        <rFont val="Calibri"/>
        <family val="2"/>
        <scheme val="minor"/>
      </rPr>
      <t xml:space="preserve">TRANSPORTATION INDUSTRY only: fuel for aircraft/ferries/busses/trucks.
Do not include: 
• Wages (item no. 12).
• Purchase of subcontracting (item no. 5), such as outsourced transport.
• Other costs related to temporary workers (item no. 8), leasing (item no. 9), minor equipment (item no. 7), repairs, insurance etc. (item no. 11).
</t>
    </r>
  </si>
  <si>
    <t>Køb af andres arbejde i forbindelse med virksomhedens primære drift (fremmed arbejde).
• Omkostninger til andres bearbejdning af virksomhedens råmaterialer og halvfabrikata.
• Omkostninger til arbejder, som er udført af underentreprenører/underleveandører.
fx. transportbranchen: omkostninger til andre vognmænd, fragtfirmaer o.l.</t>
  </si>
  <si>
    <t>Medtages: 
• Færdigvarer/råvarer og hjælpemidler inkl. fragt og told. Fratræk prisnedslag, godtgørelser, kontantrabatter og bonus.
• Kun for TRANSPORTBRANCHEN: medtag brændstof til fly/færger/busser/lastbiler.
Medtages ikke:
• Løn (pkt. 12).
• Køb af underentreprise (pkt. 5) som f.eks. fremmed kørsel.
• Andre omkostninger, der kan henføres til vikaromkostninger (pkt. 8), leasing (pkt. 9), småanskaffelser (pkt. 7), eller reparationer og forsikringer o.l. (pkt. 11).</t>
  </si>
  <si>
    <t xml:space="preserve">Includes only expenses related to tenancy, such as: 
•  Rent.
• Space rent.
• Warehouse rent (only applies to storage companies).
• Garage rent (only applies to transportation industry). 
Do not include: 
• Heating and energy consumption (item no. 11). 
• Other facility costs, e.g. common costs (item no. 11).
</t>
  </si>
  <si>
    <t>Omfatter kun udgifter til lejeforhold såsom: 
• Husleje. 
• Arealleje.
• Lagerleje (kun for opbevaringsvirksomheder). 
• Garageleje (kun for transportvirksomheder).
Medtages ikke: 
• Varme og energiforbrug (pkt. 11).
• Andre lokaleomkostninger, fx fællesomkostninger (pkt. 11).</t>
  </si>
  <si>
    <t xml:space="preserve">Small/minor equipment and fixtures costs, not capitalised </t>
  </si>
  <si>
    <t>Acquisition costs that are fully expensed through the income statement in the year of purchase, i.e. immediately amortised.</t>
  </si>
  <si>
    <t>• Udgifter til anskaffelser, der udgiftsføres fuldt ud over resultatopgørelsen i købsåret, dvs. straksafskrives.</t>
  </si>
  <si>
    <t>Include: 
• Hired labour from another company, e.g. temp agencies.
• Hired labour from associated or affiliated companies within the group. 
• Payments for employees (non DK-based) in foreign branches.
Do not include: 
• For temp agencies only: wage and salary costs, if the company’s primary operating business is the hiring of temporary workers (specified under items no. 12, 13 and 14).</t>
  </si>
  <si>
    <t>Medtages: 
• Lejet arbejdskraft fra anden virksomhed fx. vikarbureauer.
• Lejet arbejdskraft internt i koncernen.
• Løn til medarbejdere i udenlandske filialer.
Medtages ikke:  
•  Kun for vikarbureauer: omkostninger til løn, hvis virksomhedens prmære driftsaktivet er udlejning af vikarer (angives i pkt 12,13 og 14).</t>
  </si>
  <si>
    <t>But not cost related to IFRS16 leasing.</t>
  </si>
  <si>
    <t>Som ikke er IFRS16 leasing.</t>
  </si>
  <si>
    <t>• Konstaterede tab.
• Hensættelser til imødegåelse af tab på debitorer.
• Regulering af hensættelse til tab på debitorer (deriblandt tilbageførsel af tidligere hensættelser).</t>
  </si>
  <si>
    <t>• Established losses on debtors.
• Provisions to cover losses on receivables.
• Adjustment of provisons for losses on debtors including reversal of previous provisions (-).</t>
  </si>
  <si>
    <t>Other external costs (excluding items of secondary nature)</t>
  </si>
  <si>
    <t xml:space="preserve">Vehicle expenses, repairs, maintenance, royalties, licences, training, work clothes, office supplies, telephone, insurance etc. and services such as accountants and lawyers. </t>
  </si>
  <si>
    <t>Udgifter til køretøjer, reparation, vedligeholdelse, rengøring, uddannelse, arbejdstøj, kontorartikler, telefon, revisor , forsikringer o.l.</t>
  </si>
  <si>
    <t>Include: 
• Total wages and salaries (including production wages and salaries, as well as wages and salaries of labourers, salaried employees, management and directors, including holiday pay and allowances, overtime payments, salary supplements in the form of free services, sick pay or pregnancy pay and various bonus schemes). 
Do not include:   
• Wages for temporary workers paid by other companies, such as temp agencies (added to item no. 8).
• Subcontracting/contract work (added to item no. 5).</t>
  </si>
  <si>
    <t>Refusioner og viderefaktureret løn fratrækkes ikke og anføres i pkt. 3 som anden driftsindtægt.
Medtages: 
•  De samlede lønninger  (herunder produktionsløn, samt gager og vederlag til arbejdere, funktionærer, direktion og bestyrelse, inkl. ferieløn og godtgørelse, overtidsbetalinger, løntillæg i form af gratis ydelser), løn under sygdom eller graviditet og diverse bonusordninger.
Medtages ikke: 
• Løn til vikarer, der aflønnes af andre virksomheder, som f.eks. vikarbureauer (angives i pkt. 8).
• Underentrepriser/fremmed arbejde (se pkt. 5).</t>
  </si>
  <si>
    <t>• Arbejdsgiverens bidrag til de ansattes pensionsordninger i form af overenskomstaftale pensionsordninger, firmapensionordninger o.l.
• Pensionsudbetalinger til fratrådte medarbejdere.</t>
  </si>
  <si>
    <t>• The employer's contribution to the employees'  pension schemes eg. Company pension schemes, collective agreement pension schemes etc.
• Pension payments to retired employees.</t>
  </si>
  <si>
    <t xml:space="preserve">Include: 
• Depreciation and amortisation for the year on tangible (buildings, installations, machinery and equipment, transport and other operating equipment) and intangible fixed assets (acquired goodwill, know-how and capitalised rationalisation and development costs).
Do not include: 
• Small/minor equipment and fixtures costs (added to item no. 7).
</t>
  </si>
  <si>
    <t>Medtages: 
• Årets afskrivninger på materielle anlægsaktiver (bygninger, installationer, maskiner og inventar, transport- og andet driftsmateriel) og immaterielle anlægsaktiver (erhvervet goodwill, knowhow samt aktiverede udgifter til rationalisering og udvikling).
Medtages ikke:
• Småanskaffelser angives under pkt. 7.</t>
  </si>
  <si>
    <t xml:space="preserve">Include: 
• Impairment losses for the year on tangible (buildings, installations, machinery and equipment, transport and other operating equipment) and intangible fixed assets (acquired goodwill, know-how and capitalised rationalisation and development costs).
Do not include: 
• Small/minor equipment and fixtures costs (added to item no. 7).
</t>
  </si>
  <si>
    <t xml:space="preserve">Medtages: 
• Årets nedskrivninger på materielle anlægsaktiver (bygninger, installationer, maskiner og inventar, transport- og andet driftsmateriel) og immaterielle anlægsaktiver (erhvervet goodwill, knowhow samt aktiverede udgifter til rationalisering og udvikling).
Medtages ikke:
• Småanskaffelser angives under pkt. 7.
</t>
  </si>
  <si>
    <t xml:space="preserve">Write downs of current assets (other than current financial assets)
</t>
  </si>
  <si>
    <t>Medtages: 
• Nedskrivninger, der er unormale med hensyn til størrelse eller firmaets forhold i øvrigt. Fx tab på varebeholdninger og debitorer under firmaets i øvrigt uændrede drift.
Medtages ikke:
• Tab grundet strukturændringer - fx. fusioner, angives under pkt. 11. 
• Finansielle nedskrivninger angives under pkt. 22.</t>
  </si>
  <si>
    <t xml:space="preserve">Include: 
• Write-downs that are abnormal in terms of the size or other circumstances in the company, e.g. losses on inventories and debtors during the company’s, otherwise unchanged, operations. 
Do not include: 
• Losses due to structural changes, e.g. losses due to structural changes such as mergers, must be added to item no. 11. 
• Financial write-downs must be added to item no. 22. 
</t>
  </si>
  <si>
    <t xml:space="preserve">• Loss from sale of intangible and tangible fixed assets, compensation expenses, etc.
• Operating expenses for properties that are rented out, if it is not the primary operating business. Income from such must be added to item no. 3. </t>
  </si>
  <si>
    <t>• Tab af salg af immaterielle og materielle anlægsafgifter, udgifter til erstatninger o.l.
• Udgifter på omsætningsejendomme (hvis ejendomme ikke er primær driftsaktivitet). Indtægt angives i pkt. 3.</t>
  </si>
  <si>
    <t xml:space="preserve">Income from equity investments and other dividends from financial assets. 
</t>
  </si>
  <si>
    <t>Profits, dividends, royalties and revaluations (value adjustments). 
Do not include:
• Interest income (added to item no. 21).  
• Negative dividends or value adjustments (added to item no. 22, e.g. write-downs).
• Interest income from receivables in affiliated or associated companies (added to item no. 22).</t>
  </si>
  <si>
    <t>Indtægter af kapitalandele og øvrigt udbytte af finansielle anlægsaktiver</t>
  </si>
  <si>
    <t>Overskud, udbytte, royalties og opskrivninger (værdireguleringer).
Medtages ikke: 
• Renteindtægter angives i pkt 21.
• Negativt udbytte eller værdiregulering angives i pkt. 22 (fx nedskrivninger).
• Renteindtægter fra tilgodehavende i tilknyttede eller associerede selskaber angives i pkt. 22.</t>
  </si>
  <si>
    <t xml:space="preserve">Interest income and other income from financial fixed assets and current assets
</t>
  </si>
  <si>
    <t xml:space="preserve">• From receivables, bonds and other securities, as well as cash and cash equivalents.
</t>
  </si>
  <si>
    <t>• Af tilgodehavende, obligationer samt andre værdipapirer og likvide beholdninger.</t>
  </si>
  <si>
    <t xml:space="preserve"> Impairment of financial fixed assets and current assets
</t>
  </si>
  <si>
    <t xml:space="preserve">• Impairment losses where the value of the asset is permanently assumed to be lower than the acquisition and cost price (e.g. negative dividends and negative value adjustments).
</t>
  </si>
  <si>
    <t>• Nedskrivninger, hvor aktivets værdi permanent antages at være lavere end  anskaffelses- eller kostprisen ( fx negativ udbytte og negativ værdiregulering).</t>
  </si>
  <si>
    <t>Interest costs etc. of financial fixed assets and current assets</t>
  </si>
  <si>
    <t>• Of receivables, bonds and other securities as well as cash and cash equivalents.</t>
  </si>
  <si>
    <r>
      <rPr>
        <sz val="11"/>
        <rFont val="Calibri"/>
        <family val="2"/>
      </rPr>
      <t>Corporation tax</t>
    </r>
    <r>
      <rPr>
        <sz val="11"/>
        <rFont val="Calibri"/>
        <family val="2"/>
        <scheme val="minor"/>
      </rPr>
      <t xml:space="preserve"> etc. on ordinary profit/loss(+/-)</t>
    </r>
  </si>
  <si>
    <t>Dividends to shareholders and similar payments to owners, including extraordinary dividends</t>
  </si>
  <si>
    <t>Indberetningen skal indeholde regnskabsdata for det udtrukkede cvr nr., indtast i højre kolonne (grå felter). 
Hvis jeres firma er et moderselskab, skal I kun indtaste oplysninger om moderselskabet, ikke hele koncernen.
Pkt.19 til 60, skal stemme overens med den officielle Årsrapport.</t>
  </si>
  <si>
    <t>Medtages: 
• Indtægt, som ikke angår den egentlige drift, fx lejeindtægter og gevinst ved salg af immaterielle og materielle anlægsaktiver.
• Refunderede syge- og barselsdagpenge eller løntilskud til fx elever samt viderefaktureret løn.
Medtages ikke:
• Tab, som ikke angår den egentlige drift, fx. tab ved salg af immaterielle og materielle anlægsaktiver eller negative lejeindtægter angives under pkt. 18.</t>
  </si>
  <si>
    <t>Equity, at the end of the year (+/-)</t>
  </si>
  <si>
    <t>Investments only include assets intended for the company's continuing ownership or use.</t>
  </si>
  <si>
    <t>Additions</t>
  </si>
  <si>
    <t>State additions at cost value, i.e. the value before any accounting and financial adjustments (e.g. depreciation, capital losses and government subsidies).
Please note that you must only report additions for this financial year.
Do not include transfers to assets, when they are related to the completion of projects in progress.</t>
  </si>
  <si>
    <t>Medtages: 
• Aktiverede udgifter til egenproduktion af såvel materielle og immaterielle anlægsaktiver.
• Hvis der i regnskabsåret er indgået nye finansielle leasingkontrakter, skal leasings-aktivernes anskaffelsessum medtages (dog ikke IFRS16 leasing).
Medtages ikke 
• Køb af byggegrunde eller opførelsesudgifter til nybyggeri, der er bestemt til videresalg.
• Moms, samt småinventar/driftsmidler, der straks-udgiftsføres i resultatopgørelsen.
• TIl-og afgang i anlægsaktiverne i forbindelse med fusion/spaltning skal ikke medtages.
• Til- og afgang af IFRS16 aktiver.</t>
  </si>
  <si>
    <t>Include: 
• Capitalised costs for own production/manufacture of both tangible and intangible assets.
• The acquisition cost of lease assets, if the company has entered into new financial leasing contracts, during the reporting year (except for IFRS 16 leases).
Do not include: 
• Purchase of land or construction costs of new buildings, intended for resale.
• Small/minor equipment and fittings costs, not capitalised.
• Additions and disposals to/of fixed assets, in connection with mergers/divisions.
• Additions and disposals to/of fixed assets, according to the IFRS 16-standard.</t>
  </si>
  <si>
    <t>Tilgang af Færdiggjorte udviklingsprojekter til kostpris
• Bemærk at overførsel fra posten immaterielle aktiver under udvikling ikke er en tilgang.</t>
  </si>
  <si>
    <t>Tilgang af Erhvervede koncessioner, patenter, licenser, varemærker samt lignende rettigheder til kostpris
• Bemærk at overførsel fra posten immaterielle aktiver under udvikling ikke er en tilgang.</t>
  </si>
  <si>
    <t>Additions to acquired licences, patents and similar rights, at cost value
• Note that transfers from item no. 66, Intangible assets under development, are not an addition.</t>
  </si>
  <si>
    <t>Additions to completed development projects, at cost value
• Note that transfers from item no. 66, Intangible assets under development, are not an addition.</t>
  </si>
  <si>
    <t>Tilgang af Software til kostpris
• Bemærk at overførsel fra posten immaterielle aktiver under udvikling ikke er en tilgang.</t>
  </si>
  <si>
    <t>Tilgang af Goodwill
• Bemærk at overførsel fra posten immaterielle aktiver under udvikling ikke er en tilgang.</t>
  </si>
  <si>
    <t>Additions to software, at cost value
• Note, that transfers from item no. 66, Intangible assets in progress, are not an addition.</t>
  </si>
  <si>
    <t xml:space="preserve">Additions to/Purchases of existing buildings (incl. land value. )
• Note that transfers from item no. 77, Tangible assets in progress, are not an addition. </t>
  </si>
  <si>
    <t xml:space="preserve">Additions to construction costs of new buildings (excl. land)
• Note that transfers from item no. 77, Tangible assets in progress, are not an addition. </t>
  </si>
  <si>
    <t>Tilgang/Køb af eksisterende bygninger (inkl. grundværdi)
• Bemærk, at overførsel fra posten: Aktiver under opførelse ikke er en tilgang.</t>
  </si>
  <si>
    <t>Tilgang af opførelsesudgifter for nybygninger (ekskl. grunde)
• Bemærk, at overførsel fra posten: Aktiver under opførelse ikke er en tilgang.</t>
  </si>
  <si>
    <t xml:space="preserve">Additions to/Purchases of undeveloped land
</t>
  </si>
  <si>
    <t>Additions to goodwill
• Note, that transfers from item no. 66, Intangible assets in progress, are not an addition.</t>
  </si>
  <si>
    <t>Additions to intangible assets in progress</t>
  </si>
  <si>
    <t xml:space="preserve">Additions to refurbishment of buildings, at cost value
Do not include: 
• Leasehold refurbishment costs (added to item no. 75).
• Note that transfers from item no. 77, Tangible assets in progress, are not an addition. </t>
  </si>
  <si>
    <t xml:space="preserve">Additions to roads, harbours, squares, etc., at cost value
• Note that transfers from item no. 77, Tangible assets in progress, are not an addition. </t>
  </si>
  <si>
    <t xml:space="preserve">Additions to plant and machinery
• Note that transfers from item no. 77, Tangible assets in progress, are not an addition. </t>
  </si>
  <si>
    <t>Tilgang af veje, havne, pladser o.l. til kostpris
• Bemærk, at overførsel fra posten ¨Aktiver under opførelse¨ ikke er en tilgang.</t>
  </si>
  <si>
    <t>Tilgang af produktionsanlæg og maskiner
• Bemærk, at overførsel fra posten: Aktiver under opførelse ikke er en tilgang.</t>
  </si>
  <si>
    <t xml:space="preserve">Additions to other fixtures and fittings, tools and equipment, at cost value
Incl. leasehold improvements costs.
• Note that transfers from item no. 77, Tangible assets in progress, are not an addition. </t>
  </si>
  <si>
    <t xml:space="preserve">Tilgang af andre anlæg, driftsmateriel og inventar til kostpris 
(Inkl. omkostninger til inventar i, og ombygning af lejede lokaler).
• Bemærk, at overførsel fra posten: Aktiver under opførelse ikke er en tilgang
</t>
  </si>
  <si>
    <t>Additions to tangible assets in progress and prepayments</t>
  </si>
  <si>
    <t>Additions, total</t>
  </si>
  <si>
    <t>Disposals (at book value)</t>
  </si>
  <si>
    <t>Disposals must include the disposal of assets at cost value and the reversed depreciation, amortisation and impairment in connection with the disposals for the year.</t>
  </si>
  <si>
    <t>Under afgang anføres afgangen af aktiver i kostpriser samt de tilbageførte afskrivninger/nedskrivninger i forbindelse med årets afgang.</t>
  </si>
  <si>
    <t>• Værdien af afgangen til kostpris (pkt. 79-90) Inkl evt. værdireguleringer (opskrivninger).
• Værdien af de tilbageførte afskrivninger på årets afgang (pkt. 91-102) inkl. evt. værdireguleringer (nedskrivninger).
Bemærk at overførsler fra projekter under udvikling til andre anlægsaktiver ikke er reel afgang og skal derfor ikke medtages. 
Tilbageførte afskrivninger kan/må ikke overskride kostpris-værdien.</t>
  </si>
  <si>
    <t>• The value of the disposals, at cost value (items no. 79-90), including any value adjustments (revaluations). 
• The value of the reversed depreciation, amortisation and impairment on disposals for the year (items no. 91-102), including any value adjustments (write-downs). 
Note that transfers from projects under development to other fixed assets are not actual disposals and should therefore not be included. 
Reversed depreciation cannot exceed the cost value.</t>
  </si>
  <si>
    <t>Disposals of intangible assets</t>
  </si>
  <si>
    <t>Disposals of completed development projects, at cost value</t>
  </si>
  <si>
    <t>Disposals of concessions, patents, licences, trademarks, and 
other similar rights, at cost value</t>
  </si>
  <si>
    <t>Disposals of software, at cost value</t>
  </si>
  <si>
    <t>Disposals of goodwill, at cost value</t>
  </si>
  <si>
    <r>
      <t xml:space="preserve">Disposals of intangible assets, at cost value, total
</t>
    </r>
    <r>
      <rPr>
        <sz val="11"/>
        <rFont val="Calibri"/>
        <family val="2"/>
      </rPr>
      <t>(items no. 79+80+81+82)</t>
    </r>
  </si>
  <si>
    <t>Disposals of land and buildings</t>
  </si>
  <si>
    <t>Disposals of existing buildings (incl. land value), at cost value</t>
  </si>
  <si>
    <t>Disposals of undeveloped land, at cost value</t>
  </si>
  <si>
    <t>Disposals of roads, harbours, squares, etc., at cost value</t>
  </si>
  <si>
    <r>
      <t xml:space="preserve">Disposals of land and buildings, at cost value, total
</t>
    </r>
    <r>
      <rPr>
        <sz val="11"/>
        <rFont val="Calibri"/>
        <family val="2"/>
      </rPr>
      <t>(items no. 84+85+86)</t>
    </r>
  </si>
  <si>
    <t>Disposals of machinery, plant and equipment</t>
  </si>
  <si>
    <t>Disposals of plant and machinery, at cost value</t>
  </si>
  <si>
    <t>Disposals of other fixtures and fittings, tools and equipment, at cost value
Including disposals of leasehold fixtures and fittings.</t>
  </si>
  <si>
    <r>
      <t>Afgang af andre anlæg, driftsmateriel og inventar til kostpris, 
Inkl.</t>
    </r>
    <r>
      <rPr>
        <sz val="11"/>
        <rFont val="Calibri"/>
        <family val="2"/>
      </rPr>
      <t xml:space="preserve"> afgang af inventar i lejede lokaler.</t>
    </r>
  </si>
  <si>
    <r>
      <t xml:space="preserve">Disposals of machinery, plant and equipment, at cost value, total
</t>
    </r>
    <r>
      <rPr>
        <sz val="11"/>
        <rFont val="Calibri"/>
        <family val="2"/>
      </rPr>
      <t>(items no. 88+89)</t>
    </r>
  </si>
  <si>
    <t>Reversal of depreciation, amortisation and impairment on disposals of intangible assets</t>
  </si>
  <si>
    <t>Reversal of depreciation, amortisation and impairment on disposals of the completed development projects</t>
  </si>
  <si>
    <t>Reversal of depreciation, amortisation and impairment of the disposed concessions, patents, 
licences, trademarks and other similar rights</t>
  </si>
  <si>
    <t>Reversal of depreciation, amortisation and impairment of the disposed software</t>
  </si>
  <si>
    <t>Reversal of depreciation, amortisation and impairment of the disposed goodwill</t>
  </si>
  <si>
    <t>Reversal of depreciation, amortisation and impairment on disposals of intangible assets, total</t>
  </si>
  <si>
    <t>Reversal of depreciation, amortisation and impairment on disposals of land and buidlings</t>
  </si>
  <si>
    <t>Reversal of depreciation, amortisation and impairment of the disposed buildings</t>
  </si>
  <si>
    <t>Reversal of depreciation, amortisation and impairment of the disposed undeveloped land</t>
  </si>
  <si>
    <t>Reversal of depreciation, amortisation and impairment on disposal of roads, harbours and squares</t>
  </si>
  <si>
    <t>Reversal of depreciation, amortisation and impairment on disposals of land and buildings, total</t>
  </si>
  <si>
    <t>Reversal of depreciation, amortisation and impairment on disposals of machinery, plant and equipment</t>
  </si>
  <si>
    <t>Reversal of depreciation, amortisation and impairment of the disposed plant and machinery</t>
  </si>
  <si>
    <t>Reversal of depreciation, amortisation and impairment of the disposed other fixtures and fittings, 
tools and equipment</t>
  </si>
  <si>
    <t>Reversal of depreciation, amortisation and impairment of the disposed machinery, plant and equipment, total</t>
  </si>
  <si>
    <t>Disposals, at book value, total 
(item no. 83+87+90-95-99-102)</t>
  </si>
  <si>
    <t>Specify the currency, the amounts are reported in:</t>
  </si>
  <si>
    <t>Small/minor equipment and fixtures costs, not capitalised</t>
  </si>
  <si>
    <t xml:space="preserve">Other external costs (excluding items of secondary nature)
• Vehicle expenses, repairs, maintenance, royalties, licences, training, work clothes, office supplies, telephone, insurance etc. and services such as accountants and lawyers. </t>
  </si>
  <si>
    <t>Wages and salaries, total
• Do not subtract reimbursements and re-invoiced salaries and add them to item no. 3 as other opersting income</t>
  </si>
  <si>
    <t xml:space="preserve">Write downs of current assets (other than current financial assets) 
</t>
  </si>
  <si>
    <t>Other operating expenses
• Loss from sale of intangible and tangible fixed assets, compensation expenses, etc.</t>
  </si>
  <si>
    <t>Other social security costs
• The contribution to ATP, AER, BST etc. paid by the company and cost of insurance of the employees e.g. health- and life insurances etc.</t>
  </si>
  <si>
    <t>Income from equity investments and other dividends from financial assets 
• Profits, dividends, royalties and revaluations (value adjustments).
• Negative dividends or value adjustments (added to item no. 22, e.g. write-downs).</t>
  </si>
  <si>
    <t>Interest income and other income from financial fixed assets and current assets
• From receivables, bonds and other securities, as well as cash and cash equivalents.</t>
  </si>
  <si>
    <t>Impairment of financial fixed assets and current assets
• Impairment losses where the value of the asset is permanently assumed to be lower than the acquisition and cost price (e.g. negative dividends and negative value adjustments).</t>
  </si>
  <si>
    <t>Interest costs etc. of financial fixed assets and current assets
• Of receivables, bonds and other securities as well as cash and cash equivalents.</t>
  </si>
  <si>
    <r>
      <rPr>
        <sz val="11"/>
        <rFont val="Calibri"/>
        <family val="2"/>
      </rPr>
      <t>Corporation tax</t>
    </r>
    <r>
      <rPr>
        <sz val="11"/>
        <rFont val="Calibri"/>
        <family val="2"/>
        <scheme val="minor"/>
      </rPr>
      <t xml:space="preserve"> etc. on ordinary profit/loss (+/-)</t>
    </r>
  </si>
  <si>
    <t xml:space="preserve">Detailed information about of the individual items. </t>
  </si>
  <si>
    <t>State additions at cost value, i.e. the value before any accounting and financial adjustments (e.g. depreciation, capital losses and government subsidies).
Do not include transfers to assets, when they are related to the completion of projects in progress.</t>
  </si>
  <si>
    <t>Include: 
• Capitalised costs for own production/manufacture of both tangible and intangible assets.
• The acquisition cost of lease assets, if the company has entered into new financial leasing contracts, during the reporting year. 
Do not include: 
• Purchase of land or construction costs of new buildings, intended for resale.
• Small/minor equipment and fittings costs, not capitalised. 
• Additions and disposals to/of fixed assets, in connection with mergers/divisions.
• Additions and disposals to/of fixed assets, according to the IFRS 16-standard.</t>
  </si>
  <si>
    <t>Additions to completed development projects, at cost value
• Note that transfers from item no. 66, Intangible assets under development, are not an addition.</t>
  </si>
  <si>
    <t>Additions to acquired licences, patents and similar rights, at cost value</t>
  </si>
  <si>
    <t>Additions to software, at cost value
•  Note that transfers from item no. 66, Intangible assets under development, are not an addition.</t>
  </si>
  <si>
    <t>Additions to goodwill
•  Note that transfers from item no. 66, Intangible assets under development, are not an addition.</t>
  </si>
  <si>
    <t>Intangible assets, total
(items no. 62+63+64+65+66)</t>
  </si>
  <si>
    <t>Additions to/Purchases of existing buildings (incl. land value)
• Note that transfers from item no. 77, Tangible assets in progress, are not an addition.</t>
  </si>
  <si>
    <t>Additions to construction costs of new buildings (excl. land)
• Note that transfers from item no. 77, Tangible assets in progress, are not an addition.</t>
  </si>
  <si>
    <t>Additions to/Purchases of undeveloped land
• Note that transfers from item no. 77, Tangible assets in progress, are not an addition.</t>
  </si>
  <si>
    <t>Additions to roads, harbours, squares, etc., at cost price
• Note that transfers from item no. 77, Tangible assets in progress, are not an addition.</t>
  </si>
  <si>
    <t>Additions to refurbishment of buildings, at cost value
Do not include: 
• Leasehold refurbishment costs (added to item no. 75).
Note that transfers from item no. 77, Tangible assets in progress, are not an addition.</t>
  </si>
  <si>
    <t>Land and buildings, total
(items no. 68+69+70+71+72)</t>
  </si>
  <si>
    <t xml:space="preserve">Additions to plant and machinery
• Note that transfers from item 77, tangible assets in progress, are not an addition. </t>
  </si>
  <si>
    <t xml:space="preserve">Additions to other fixtures and fittings, tools and equipment, at cost value
Incl. leasehold improvements costs. 
• Note that transfers from item 77, tangible assets in progress, are not an addition. </t>
  </si>
  <si>
    <t>Plant, machinery and equipment, total
(items no. 74+75)</t>
  </si>
  <si>
    <t>Additions, total
(items no. 67+73+76+77)</t>
  </si>
  <si>
    <t>Disposals must include the disposal of assets at cost value and the reversed depreciation, amortisation and impairment in connection with the disposals for the year.
• The value of the disposals, at cost value (items no. 79-90), including any value adjustments (revaluations).
• The value of the reversed depreciation, amortisation and impairment on disposals for the year (items no. 91-102), including any value adjustments (impariment losses). 
Please note that transfers from projects under development to other fixed assets, are not actual disposals and should therefore not be included. 
Reversed depreciation, amortisation and impairment must not exceed the cost value.</t>
  </si>
  <si>
    <t>Disposals of intangible assets, at cost value, total
(items no. 79+80+81+82)</t>
  </si>
  <si>
    <t>Disposals of land and buildings, at cost value, total
(items no. 84+85+86)</t>
  </si>
  <si>
    <t>Disposals of machinery, plant and equipment, at cost value, total
(items no. 88+89)</t>
  </si>
  <si>
    <t>Reversal of depreciation, amortisation and impairment on disposals of intangible assets, total
(items no. 91+92+93+94)</t>
  </si>
  <si>
    <t>Reversal of depreciation, amortisation and impairment on disposals of roads, harbours and squares</t>
  </si>
  <si>
    <t>Reversal of depreciation, amortisation and impairment on disposals of land and buildings, total
(items no. 96+97+98)</t>
  </si>
  <si>
    <t>Reversal of depreciation, amortisation and impairment of the disposed machinery, plant and equipment, total
(items no. 100+101)</t>
  </si>
  <si>
    <t>Disposals, at book value, total 
(items no. 83+87+90-95-99-102)</t>
  </si>
  <si>
    <t>Additional questions</t>
  </si>
  <si>
    <t>Contact person in your comapmy</t>
  </si>
  <si>
    <t>Statistics Denmark</t>
  </si>
  <si>
    <r>
      <t xml:space="preserve">Date of approval of the official annual report: </t>
    </r>
    <r>
      <rPr>
        <b/>
        <sz val="11"/>
        <rFont val="Calibri"/>
        <family val="2"/>
      </rPr>
      <t>YYYY-MM-DD</t>
    </r>
  </si>
  <si>
    <t>Kontaktperson i deres virksomhed</t>
  </si>
  <si>
    <t>Under afgang anføres afgangen af aktiver i kostpriser samt de tilbageførte afskrivninger/nedskrivninger i forbindelse med årets afgang.
• Værdien af afgangen til kostpris (pkt. 79-90) Inkl evt. værdireguleringer (opskrivninger).
• Værdien af de tilbageførte afskrivninger på årets afgang (pkt. 91-102) inkl. evt. værdireguleringer (nedskrivninger).
Bemærk at overførsler fra projekter under udvikling til andre anlægsaktiver ikke er reel afgang og skal derfor ikke medtages. 
Tilbageførte afskrivninger kan/må ikke overskride kostpris-værdien.</t>
  </si>
  <si>
    <t xml:space="preserve">Tilgang af andre anlæg, driftsmateriel og inventar til kostpris 
(inkl. omkostninger til inventar i, og ombygning af lejede lokaler) 
• Bemærk, at overførsel fra posten Aktiver under opførelse er ikke en tilgang.
</t>
  </si>
  <si>
    <t>Tilgang af produktionsanlæg og maskiner
• Bemærk, at overførsel fra posten Aktiver under opførelse er ikke en tilgang.</t>
  </si>
  <si>
    <t>Tilgang af veje, havne, pladser o.l. til kostpris
• Bemærk, at overførsel fra posten Aktiver under opførelse er ikke en tilgang.</t>
  </si>
  <si>
    <t>Tilgang af ombygning af bygninger til kostpris
Medtages ikke:
• Omkostninger til ombygning af lejede lokaler (angives i pkt. 75). 
• Bemærk, at overførsel fra posten Aktiver under opførelse er ikke en tilgang.</t>
  </si>
  <si>
    <t>Tilgang/Køb af ubebyggede grunde
• Bemærk, at overførsel fra posten Aktiver under opførelse er ikke en tilgang.</t>
  </si>
  <si>
    <t>Tilgang af opførelsesudgifter for nybygninger (ekskl. grunde)
• Bemærk, at overførsel fra posten Aktiver under opførelse er ikke en tilgang.</t>
  </si>
  <si>
    <t>Tilgang/Køb af eksisterende bygninger (inkl. grundværdi)
• Bemærk, at overførsel fra posten Aktiver under opførelse er ikke en tilgang.</t>
  </si>
  <si>
    <t>Tilgang af Goodwill
• Bemærk at overførsel fra posten immaterielle aktiver under udvikling ikke er en tilgang.</t>
  </si>
  <si>
    <t>Tilgang af Software til kostpris
• Bemærk at overførsel fra posten immaterielle aktiver under udvikling ikke er en tilgang.</t>
  </si>
  <si>
    <t>Tilgang af Færdiggjorte udviklingsprojekter til kostpris
• Bemærk at overførsel fra posten immaterielle aktiver under udvikling ikke er en tilgang.</t>
  </si>
  <si>
    <t>Medtages: 
• Aktiverede udgifter til egenproduktion af såvel materielle og immaterielle anlægsaktiver.
• Hvis der i regnskabsåret er indgået nye finansielle leasingkontrakter, skal leasings-aktivernes anskaffelsessum medtages (dog ikke IFRS16 leasing).
Medtages ikke 
• Køb af Byggegrunde eller opførelsesudgifter til nybyggeri, der er bestemt til videresalg.
• Moms, samt småinventar/drifstmidler, der straks-udgiftsføres i resultatopgørelsen.
• TIl-og afgang i anlægsaktiverne i forbindelse med fusion/spaltning skal ikke medtages.
• Til- og afgang af IFRS16 aktiver.</t>
  </si>
  <si>
    <t>Posterne er yderligere kommenteret i vejledningen.</t>
  </si>
  <si>
    <t>Udbytte, ekstraordinært udbytte, udbetaling til indehavere, efterbetaling til andelshavere og anden udlodning
Udbetalt eller deklareret.</t>
  </si>
  <si>
    <t>Nedskrivning af finansielle anlægs- og omsætningsaktiver
• Nedskrivninger, hvor aktivets værdi permanent antages at være lavere end  anskaffelses-eller kostprisen, incl negativ udbytte.</t>
  </si>
  <si>
    <t>Renteindtægter o.l. af finansielle anlægsaktiver og omsætningsaktiver
• Af tilgodehavende, obligationer samt andre værdipapirer og likvide beholdninger.</t>
  </si>
  <si>
    <t>Indtægter af kapitalandele og øvrigt udbytte af finansielle anlægsaktiver 
• Overskud, udbytte, royalties og opskrivninger.
• Negativt udbytte eller værdiregulering angives i pkt. 22 (fx nedskrivninger).</t>
  </si>
  <si>
    <t>Sekundære omkostninger
•Tab af salg af immaterielle og materielle anlægsafgifter, udgifter til erstatninger o.l.</t>
  </si>
  <si>
    <t>Lønninger og gager
• Refusioner og viderefaktureret løn fratrækkes ikke og anføres i pkt. 3 som anden driftsindtægt.</t>
  </si>
  <si>
    <t>Eksterne omkostninger i øvrigt (bortset fra poster af sekundær karakter)
• Udgifter til køretøjer, reparation, vedligeholdelse, rengøring, uddannelse, arbejdstøj, kontorartikler, telefon, revisor , forsikringer o.l.</t>
  </si>
  <si>
    <t>Omkostninger til anskaffelse af småinventar/driftsmidler med kort levetid
• Udgifter til anskaffelser, der udgiftsføres fuldt ud over resultatopgørelsen i købsåret, dvs. straksafskrives.</t>
  </si>
  <si>
    <t>Køb af underentrepriser/underleverandører
• Køb af andres arbejde i forbindelse med virksomhedens primære drift (fremmed arbejde).</t>
  </si>
  <si>
    <t>Andre driftsindtægter 
• Her anføres kun indtægter af sekundær karakter.</t>
  </si>
  <si>
    <t>Business accounts statistics 2024</t>
  </si>
  <si>
    <t xml:space="preserve">Business accounts statistics </t>
  </si>
  <si>
    <t xml:space="preserve">Posterne skrives i hele 1.000 kroner og må ikke indeholde decimaler - i eksemplet er anvendt DKK. </t>
  </si>
  <si>
    <t>• Kun pkt. 8, 19, 24-27 samt pkt. 55 må indeholde et negativt fortegn.</t>
  </si>
  <si>
    <t>• Der er indlagt nogle valideringer i cellerne. Hvis den en celle farves rødt, skyldes det enten forkerte fortegn eller decimaler i cellen. 
Derfor tjek venligst dine indtastede tal igen.</t>
  </si>
  <si>
    <t>1. ¨Start-guide¨: Her finder du en forside med oversigt og generelle råd vedrørende Regnskabsstatistikken.</t>
  </si>
  <si>
    <t>2. ¨Regnskabsstatistik¨: Her indtaster du selve indberetningen.
• Hvis du kopierer og indsætter tal, indsæt kun tal uden formatering.</t>
  </si>
  <si>
    <t>3. ¨REGN information¨: Denne fane indeholder en mere detaljeret oversigt over de enkelte poster, som vi efterspørger til Regnskabsstatistikken.
-Er du i tvivl om en post, kan du ofte finde et svar her.</t>
  </si>
  <si>
    <t>4. ¨XBRL¨: I denne fane ligger selve XBRL-koden. Det er her, du finder og trækker den færdige XBRL-fil, som kan bruges til at indberette til Regnskabsstatistikken.</t>
  </si>
  <si>
    <t>5. ¨XBRL upload¨: I denne fane ligger der en vejledning i, hvordan du danner og gemmer en XBRL-fil (fra fanen: ¨XBRL¨),
samt hvordan du efterfølgende indberetter til Regnskabsstatistikken med en XBRL-fil.</t>
  </si>
  <si>
    <t>6. ¨FAQ¨: Q&amp;A.</t>
  </si>
  <si>
    <t>Omkostninger til husleje (ekskl. varme og el)
• Omfatter kun udgifter til lejeforhold.</t>
  </si>
  <si>
    <t>www.dst.dk/regn</t>
  </si>
  <si>
    <t>Other operating income
• Income not related to the primary operating business.</t>
  </si>
  <si>
    <t>Rent paid (excl. heating bill)
• Rent only, other cost related to renting can be applied to item no. 11.</t>
  </si>
  <si>
    <t xml:space="preserve">Would you like to receive a report from Business accounts statistics with information about your industry?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</si>
</sst>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_(* #,##0.00_);_(* \(#,##0.00\);_(* &quot;-&quot;??_);_(@_)"/>
    <numFmt numFmtId="165" formatCode="yyyy/mm/dd;@"/>
  </numFmts>
  <fonts count="33" x14ac:knownFonts="1">
    <font>
      <sz val="11"/>
      <color theme="1"/>
      <name val="Calibri"/>
      <family val="2"/>
      <scheme val="minor"/>
    </font>
    <font>
      <sz val="10"/>
      <name val="Arial"/>
      <family val="2"/>
    </font>
    <font>
      <b/>
      <sz val="11"/>
      <color theme="1"/>
      <name val="Calibri"/>
      <family val="2"/>
      <scheme val="minor"/>
    </font>
    <font>
      <u/>
      <sz val="11"/>
      <color theme="10"/>
      <name val="Calibri"/>
      <family val="2"/>
      <scheme val="minor"/>
    </font>
    <font>
      <sz val="8"/>
      <color rgb="FF000000"/>
      <name val="Tahoma"/>
      <family val="2"/>
    </font>
    <font>
      <sz val="10"/>
      <name val="Calibri"/>
      <family val="2"/>
      <scheme val="minor"/>
    </font>
    <font>
      <sz val="11"/>
      <name val="Calibri"/>
      <family val="2"/>
      <scheme val="minor"/>
    </font>
    <font>
      <i/>
      <sz val="11"/>
      <name val="Calibri"/>
      <family val="2"/>
      <scheme val="minor"/>
    </font>
    <font>
      <b/>
      <sz val="11"/>
      <name val="Calibri"/>
      <family val="2"/>
      <scheme val="minor"/>
    </font>
    <font>
      <b/>
      <sz val="12"/>
      <name val="Calibri"/>
      <family val="2"/>
      <scheme val="minor"/>
    </font>
    <font>
      <b/>
      <i/>
      <sz val="11"/>
      <name val="Calibri"/>
      <family val="2"/>
      <scheme val="minor"/>
    </font>
    <font>
      <b/>
      <sz val="22"/>
      <name val="Calibri"/>
      <family val="2"/>
      <scheme val="minor"/>
    </font>
    <font>
      <b/>
      <sz val="16"/>
      <name val="Calibri"/>
      <family val="2"/>
      <scheme val="minor"/>
    </font>
    <font>
      <sz val="11"/>
      <name val="Calibri"/>
      <family val="2"/>
    </font>
    <font>
      <b/>
      <i/>
      <sz val="10"/>
      <name val="Calibri"/>
      <family val="2"/>
      <scheme val="minor"/>
    </font>
    <font>
      <sz val="11"/>
      <color rgb="FFFF0000"/>
      <name val="Calibri"/>
      <family val="2"/>
      <scheme val="minor"/>
    </font>
    <font>
      <b/>
      <sz val="11"/>
      <name val="Calibri"/>
      <family val="2"/>
    </font>
    <font>
      <sz val="11"/>
      <color rgb="FF000000"/>
      <name val="Calibri"/>
      <family val="2"/>
      <scheme val="minor"/>
    </font>
    <font>
      <b/>
      <sz val="11"/>
      <color rgb="FF000000"/>
      <name val="Calibri"/>
      <family val="2"/>
      <scheme val="minor"/>
    </font>
    <font>
      <b/>
      <sz val="11"/>
      <color rgb="FF000000"/>
      <name val="Calibri"/>
      <family val="2"/>
    </font>
    <font>
      <b/>
      <sz val="14"/>
      <name val="Calibri"/>
      <family val="2"/>
      <scheme val="minor"/>
    </font>
    <font>
      <b/>
      <sz val="10"/>
      <name val="Calibri"/>
      <family val="2"/>
      <scheme val="minor"/>
    </font>
    <font>
      <b/>
      <sz val="14"/>
      <color rgb="FFFF0000"/>
      <name val="Calibri"/>
      <family val="2"/>
      <scheme val="minor"/>
    </font>
    <font>
      <b/>
      <i/>
      <sz val="12"/>
      <name val="Calibri"/>
      <family val="2"/>
      <scheme val="minor"/>
    </font>
    <font>
      <sz val="10.5"/>
      <color theme="1"/>
      <name val="Georgia"/>
      <family val="1"/>
    </font>
    <font>
      <b/>
      <i/>
      <sz val="11"/>
      <name val="Calibri"/>
      <family val="2"/>
    </font>
    <font>
      <sz val="12"/>
      <color theme="1"/>
      <name val="Calibri"/>
      <family val="2"/>
      <scheme val="minor"/>
    </font>
    <font>
      <b/>
      <i/>
      <sz val="12"/>
      <color theme="1"/>
      <name val="Calibri"/>
      <family val="2"/>
      <scheme val="minor"/>
    </font>
    <font>
      <b/>
      <sz val="10.5"/>
      <color theme="1"/>
      <name val="Georgia"/>
      <family val="1"/>
    </font>
    <font>
      <b/>
      <sz val="14"/>
      <color theme="1"/>
      <name val="Calibri"/>
      <family val="2"/>
      <scheme val="minor"/>
    </font>
    <font>
      <i/>
      <sz val="11"/>
      <color theme="1"/>
      <name val="Calibri"/>
      <family val="2"/>
      <scheme val="minor"/>
    </font>
    <font>
      <b/>
      <i/>
      <sz val="11"/>
      <color theme="1"/>
      <name val="Calibri"/>
      <family val="2"/>
      <scheme val="minor"/>
    </font>
    <font>
      <b/>
      <sz val="12"/>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49">
    <border>
      <left/>
      <right/>
      <top/>
      <bottom/>
      <diagonal/>
    </border>
    <border>
      <left/>
      <right/>
      <top/>
      <bottom style="thick">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style="medium">
        <color auto="1"/>
      </top>
      <bottom style="medium">
        <color auto="1"/>
      </bottom>
      <diagonal/>
    </border>
    <border>
      <left/>
      <right/>
      <top style="thick">
        <color indexed="64"/>
      </top>
      <bottom/>
      <diagonal/>
    </border>
    <border>
      <left style="dotted">
        <color auto="1"/>
      </left>
      <right style="dotted">
        <color auto="1"/>
      </right>
      <top style="dotted">
        <color auto="1"/>
      </top>
      <bottom style="dotted">
        <color auto="1"/>
      </bottom>
      <diagonal/>
    </border>
    <border>
      <left/>
      <right/>
      <top style="thick">
        <color indexed="64"/>
      </top>
      <bottom style="thin">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indexed="64"/>
      </top>
      <bottom style="thin">
        <color indexed="64"/>
      </bottom>
      <diagonal/>
    </border>
    <border>
      <left/>
      <right/>
      <top style="thin">
        <color theme="0" tint="-0.249977111117893"/>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style="thin">
        <color theme="0" tint="-0.24994659260841701"/>
      </bottom>
      <diagonal/>
    </border>
    <border>
      <left style="medium">
        <color indexed="64"/>
      </left>
      <right/>
      <top/>
      <bottom/>
      <diagonal/>
    </border>
    <border>
      <left/>
      <right style="medium">
        <color indexed="64"/>
      </right>
      <top style="thin">
        <color indexed="64"/>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bottom style="medium">
        <color indexed="64"/>
      </bottom>
      <diagonal/>
    </border>
    <border>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dotted">
        <color auto="1"/>
      </left>
      <right style="dotted">
        <color auto="1"/>
      </right>
      <top style="dotted">
        <color auto="1"/>
      </top>
      <bottom/>
      <diagonal/>
    </border>
    <border>
      <left/>
      <right style="dotted">
        <color auto="1"/>
      </right>
      <top/>
      <bottom style="dotted">
        <color auto="1"/>
      </bottom>
      <diagonal/>
    </border>
    <border>
      <left/>
      <right style="dotted">
        <color auto="1"/>
      </right>
      <top style="dotted">
        <color auto="1"/>
      </top>
      <bottom style="dotted">
        <color auto="1"/>
      </bottom>
      <diagonal/>
    </border>
    <border>
      <left/>
      <right/>
      <top/>
      <bottom style="double">
        <color indexed="64"/>
      </bottom>
      <diagonal/>
    </border>
    <border>
      <left/>
      <right/>
      <top style="medium">
        <color indexed="64"/>
      </top>
      <bottom style="double">
        <color indexed="64"/>
      </bottom>
      <diagonal/>
    </border>
    <border>
      <left/>
      <right style="thin">
        <color indexed="64"/>
      </right>
      <top/>
      <bottom style="thin">
        <color indexed="64"/>
      </bottom>
      <diagonal/>
    </border>
    <border>
      <left/>
      <right/>
      <top style="thin">
        <color theme="0" tint="-0.249977111117893"/>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style="thin">
        <color indexed="64"/>
      </right>
      <top/>
      <bottom/>
      <diagonal/>
    </border>
    <border>
      <left style="thin">
        <color indexed="64"/>
      </left>
      <right style="thin">
        <color indexed="64"/>
      </right>
      <top style="medium">
        <color indexed="64"/>
      </top>
      <bottom style="double">
        <color indexed="64"/>
      </bottom>
      <diagonal/>
    </border>
    <border>
      <left/>
      <right style="thin">
        <color indexed="64"/>
      </right>
      <top style="double">
        <color indexed="64"/>
      </top>
      <bottom/>
      <diagonal/>
    </border>
    <border>
      <left style="thin">
        <color indexed="64"/>
      </left>
      <right style="thin">
        <color indexed="64"/>
      </right>
      <top style="thick">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s>
  <cellStyleXfs count="5">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1" fillId="0" borderId="0"/>
    <xf numFmtId="43" fontId="1" fillId="0" borderId="0" applyFont="0" applyFill="0" applyBorder="0" applyAlignment="0" applyProtection="0"/>
  </cellStyleXfs>
  <cellXfs count="304">
    <xf numFmtId="0" fontId="0" fillId="0" borderId="0" xfId="0"/>
    <xf numFmtId="0" fontId="6" fillId="4" borderId="1" xfId="0" applyFont="1" applyFill="1" applyBorder="1"/>
    <xf numFmtId="0" fontId="6" fillId="0" borderId="0" xfId="0" applyFont="1" applyAlignment="1"/>
    <xf numFmtId="0" fontId="6" fillId="0" borderId="0" xfId="0" applyFont="1" applyBorder="1" applyAlignment="1"/>
    <xf numFmtId="0" fontId="6" fillId="0" borderId="0" xfId="0" applyFont="1"/>
    <xf numFmtId="0" fontId="6" fillId="0" borderId="3" xfId="0" applyFont="1" applyBorder="1"/>
    <xf numFmtId="0" fontId="8" fillId="0" borderId="0" xfId="0" applyFont="1" applyBorder="1"/>
    <xf numFmtId="0" fontId="8" fillId="0" borderId="0" xfId="0" applyFont="1"/>
    <xf numFmtId="0" fontId="8" fillId="0" borderId="0" xfId="0" applyFont="1" applyBorder="1" applyAlignment="1">
      <alignment horizontal="center"/>
    </xf>
    <xf numFmtId="0" fontId="6" fillId="4" borderId="1" xfId="0" applyFont="1" applyFill="1" applyBorder="1" applyAlignment="1">
      <alignment horizontal="center"/>
    </xf>
    <xf numFmtId="0" fontId="6" fillId="0" borderId="0" xfId="0" applyFont="1" applyAlignment="1">
      <alignment horizontal="left"/>
    </xf>
    <xf numFmtId="0" fontId="6" fillId="0" borderId="0" xfId="0" applyFont="1" applyAlignment="1">
      <alignment horizontal="center"/>
    </xf>
    <xf numFmtId="0" fontId="6" fillId="0" borderId="0" xfId="0" applyFont="1" applyBorder="1"/>
    <xf numFmtId="0" fontId="6" fillId="0" borderId="0" xfId="0" applyFont="1" applyBorder="1" applyAlignment="1">
      <alignment horizontal="center"/>
    </xf>
    <xf numFmtId="0" fontId="6" fillId="4" borderId="1" xfId="0" applyFont="1" applyFill="1" applyBorder="1" applyAlignment="1"/>
    <xf numFmtId="0" fontId="6" fillId="0" borderId="0" xfId="0" applyFont="1" applyFill="1" applyAlignment="1"/>
    <xf numFmtId="0" fontId="6" fillId="0" borderId="0" xfId="0" applyFont="1" applyFill="1" applyBorder="1" applyAlignment="1"/>
    <xf numFmtId="0" fontId="8" fillId="0" borderId="0" xfId="0" applyFont="1" applyFill="1" applyBorder="1" applyAlignment="1"/>
    <xf numFmtId="0" fontId="6" fillId="0" borderId="3" xfId="0" applyFont="1" applyFill="1" applyBorder="1" applyAlignment="1"/>
    <xf numFmtId="0" fontId="8" fillId="0" borderId="2" xfId="0" applyFont="1" applyFill="1" applyBorder="1" applyAlignment="1">
      <alignment horizontal="right"/>
    </xf>
    <xf numFmtId="0" fontId="8" fillId="0" borderId="2" xfId="0" applyFont="1" applyFill="1" applyBorder="1" applyAlignment="1"/>
    <xf numFmtId="0" fontId="5" fillId="5" borderId="7" xfId="0" applyFont="1" applyFill="1" applyBorder="1" applyAlignment="1">
      <alignment horizontal="left" wrapText="1" indent="1"/>
    </xf>
    <xf numFmtId="0" fontId="6" fillId="4" borderId="3" xfId="0" applyFont="1" applyFill="1" applyBorder="1" applyAlignment="1"/>
    <xf numFmtId="0" fontId="8" fillId="4" borderId="4" xfId="0" applyFont="1" applyFill="1" applyBorder="1" applyAlignment="1"/>
    <xf numFmtId="0" fontId="8" fillId="4" borderId="4" xfId="0" applyFont="1" applyFill="1" applyBorder="1" applyAlignment="1">
      <alignment horizontal="center"/>
    </xf>
    <xf numFmtId="0" fontId="3" fillId="4" borderId="3" xfId="2" applyFill="1" applyBorder="1" applyAlignment="1">
      <alignment horizontal="left"/>
    </xf>
    <xf numFmtId="0" fontId="12" fillId="4" borderId="4" xfId="0" applyFont="1" applyFill="1" applyBorder="1" applyAlignment="1"/>
    <xf numFmtId="0" fontId="12" fillId="4" borderId="4" xfId="0" applyFont="1" applyFill="1" applyBorder="1" applyAlignment="1">
      <alignment horizontal="left"/>
    </xf>
    <xf numFmtId="0" fontId="8" fillId="4" borderId="5" xfId="0" applyFont="1" applyFill="1" applyBorder="1" applyAlignment="1">
      <alignment horizontal="center"/>
    </xf>
    <xf numFmtId="0" fontId="9" fillId="0" borderId="6" xfId="0" applyFont="1" applyFill="1" applyBorder="1" applyAlignment="1"/>
    <xf numFmtId="0" fontId="6" fillId="0" borderId="0" xfId="0" applyFont="1" applyFill="1"/>
    <xf numFmtId="0" fontId="12" fillId="0" borderId="4" xfId="0" applyFont="1" applyFill="1" applyBorder="1" applyAlignment="1"/>
    <xf numFmtId="0" fontId="8" fillId="0" borderId="4" xfId="0" applyFont="1" applyFill="1" applyBorder="1" applyAlignment="1"/>
    <xf numFmtId="0" fontId="6" fillId="0" borderId="3" xfId="0" quotePrefix="1" applyFont="1" applyFill="1" applyBorder="1" applyAlignment="1"/>
    <xf numFmtId="0" fontId="6" fillId="0" borderId="0" xfId="0" applyFont="1" applyFill="1" applyBorder="1" applyAlignment="1">
      <alignment horizontal="center"/>
    </xf>
    <xf numFmtId="0" fontId="6" fillId="0" borderId="4" xfId="0" applyFont="1" applyFill="1" applyBorder="1" applyAlignment="1"/>
    <xf numFmtId="0" fontId="6" fillId="4" borderId="3" xfId="0" quotePrefix="1" applyFont="1" applyFill="1" applyBorder="1" applyAlignment="1"/>
    <xf numFmtId="0" fontId="11" fillId="4" borderId="1" xfId="0" applyFont="1" applyFill="1" applyBorder="1" applyAlignment="1"/>
    <xf numFmtId="0" fontId="6" fillId="0" borderId="8" xfId="0" applyFont="1" applyFill="1" applyBorder="1" applyAlignment="1"/>
    <xf numFmtId="0" fontId="6" fillId="0" borderId="9" xfId="0" applyFont="1" applyFill="1" applyBorder="1" applyAlignment="1"/>
    <xf numFmtId="0" fontId="6" fillId="0" borderId="9" xfId="0" applyFont="1" applyFill="1" applyBorder="1" applyAlignment="1">
      <alignment horizontal="right"/>
    </xf>
    <xf numFmtId="0" fontId="6" fillId="0" borderId="10" xfId="0" applyFont="1" applyFill="1" applyBorder="1" applyAlignment="1">
      <alignment horizontal="right"/>
    </xf>
    <xf numFmtId="0" fontId="6" fillId="0" borderId="10" xfId="0" applyFont="1" applyFill="1" applyBorder="1" applyAlignment="1"/>
    <xf numFmtId="0" fontId="6" fillId="3" borderId="11" xfId="0" applyFont="1" applyFill="1" applyBorder="1" applyAlignment="1"/>
    <xf numFmtId="0" fontId="6" fillId="0" borderId="12" xfId="0" applyFont="1" applyFill="1" applyBorder="1" applyAlignment="1">
      <alignment horizontal="right"/>
    </xf>
    <xf numFmtId="0" fontId="6" fillId="0" borderId="12" xfId="0" applyFont="1" applyFill="1" applyBorder="1" applyAlignment="1"/>
    <xf numFmtId="0" fontId="6" fillId="0" borderId="13" xfId="0" applyFont="1" applyFill="1" applyBorder="1" applyAlignment="1"/>
    <xf numFmtId="0" fontId="6" fillId="0" borderId="9" xfId="0" applyFont="1" applyFill="1" applyBorder="1" applyAlignment="1">
      <alignment horizontal="left"/>
    </xf>
    <xf numFmtId="0" fontId="6" fillId="0" borderId="12" xfId="0" applyFont="1" applyFill="1" applyBorder="1" applyAlignment="1">
      <alignment vertical="top"/>
    </xf>
    <xf numFmtId="0" fontId="6" fillId="0" borderId="12" xfId="0" applyFont="1" applyFill="1" applyBorder="1" applyAlignment="1">
      <alignment wrapText="1"/>
    </xf>
    <xf numFmtId="0" fontId="9" fillId="0" borderId="13" xfId="0" applyFont="1" applyFill="1" applyBorder="1" applyAlignment="1"/>
    <xf numFmtId="0" fontId="8" fillId="0" borderId="13" xfId="0" applyFont="1" applyFill="1" applyBorder="1" applyAlignment="1"/>
    <xf numFmtId="0" fontId="9" fillId="4" borderId="13" xfId="0" applyFont="1" applyFill="1" applyBorder="1" applyAlignment="1"/>
    <xf numFmtId="0" fontId="0" fillId="4" borderId="13" xfId="0" applyFont="1" applyFill="1" applyBorder="1" applyAlignment="1"/>
    <xf numFmtId="0" fontId="6" fillId="0" borderId="13" xfId="0" applyFont="1" applyBorder="1" applyAlignment="1"/>
    <xf numFmtId="49" fontId="6" fillId="3" borderId="14" xfId="0" applyNumberFormat="1" applyFont="1" applyFill="1" applyBorder="1" applyAlignment="1">
      <alignment horizontal="right"/>
    </xf>
    <xf numFmtId="0" fontId="0" fillId="0" borderId="13" xfId="0" applyFont="1" applyFill="1" applyBorder="1" applyAlignment="1"/>
    <xf numFmtId="0" fontId="6" fillId="0" borderId="10" xfId="0" applyFont="1" applyFill="1" applyBorder="1" applyAlignment="1">
      <alignment vertical="top"/>
    </xf>
    <xf numFmtId="0" fontId="6" fillId="0" borderId="10" xfId="0" applyFont="1" applyFill="1" applyBorder="1" applyAlignment="1">
      <alignment wrapText="1"/>
    </xf>
    <xf numFmtId="0" fontId="3" fillId="0" borderId="4" xfId="2" applyFill="1" applyBorder="1" applyAlignment="1">
      <alignment horizontal="left"/>
    </xf>
    <xf numFmtId="0" fontId="6" fillId="0" borderId="4" xfId="0" quotePrefix="1" applyFont="1" applyFill="1" applyBorder="1" applyAlignment="1"/>
    <xf numFmtId="0" fontId="8" fillId="0" borderId="15" xfId="0" applyFont="1" applyFill="1" applyBorder="1" applyAlignment="1"/>
    <xf numFmtId="0" fontId="6" fillId="0" borderId="12" xfId="0" applyFont="1" applyFill="1" applyBorder="1" applyAlignment="1">
      <alignment vertical="top" wrapText="1"/>
    </xf>
    <xf numFmtId="0" fontId="6" fillId="0" borderId="16" xfId="0" applyFont="1" applyFill="1" applyBorder="1" applyAlignment="1"/>
    <xf numFmtId="0" fontId="6" fillId="0" borderId="0" xfId="0" quotePrefix="1" applyFont="1" applyFill="1" applyAlignment="1"/>
    <xf numFmtId="0" fontId="9" fillId="0" borderId="13" xfId="0" quotePrefix="1" applyFont="1" applyFill="1" applyBorder="1" applyAlignment="1"/>
    <xf numFmtId="0" fontId="6" fillId="0" borderId="0" xfId="0" quotePrefix="1" applyFont="1" applyFill="1" applyBorder="1" applyAlignment="1"/>
    <xf numFmtId="0" fontId="12" fillId="4" borderId="4" xfId="0" quotePrefix="1" applyFont="1" applyFill="1" applyBorder="1" applyAlignment="1"/>
    <xf numFmtId="0" fontId="9" fillId="4" borderId="13" xfId="0" quotePrefix="1" applyFont="1" applyFill="1" applyBorder="1" applyAlignment="1"/>
    <xf numFmtId="0" fontId="8" fillId="0" borderId="0" xfId="0" quotePrefix="1" applyFont="1" applyFill="1" applyBorder="1" applyAlignment="1"/>
    <xf numFmtId="0" fontId="12" fillId="4" borderId="4" xfId="0" quotePrefix="1" applyFont="1" applyFill="1" applyBorder="1" applyAlignment="1">
      <alignment horizontal="left"/>
    </xf>
    <xf numFmtId="0" fontId="12" fillId="0" borderId="4" xfId="0" quotePrefix="1" applyFont="1" applyFill="1" applyBorder="1" applyAlignment="1"/>
    <xf numFmtId="0" fontId="6" fillId="0" borderId="0" xfId="0" quotePrefix="1" applyFont="1" applyAlignment="1"/>
    <xf numFmtId="0" fontId="12" fillId="4" borderId="5" xfId="0" quotePrefix="1" applyFont="1" applyFill="1" applyBorder="1" applyAlignment="1">
      <alignment horizontal="left"/>
    </xf>
    <xf numFmtId="0" fontId="6" fillId="4" borderId="0" xfId="0" quotePrefix="1" applyFont="1" applyFill="1" applyBorder="1" applyAlignment="1"/>
    <xf numFmtId="0" fontId="9" fillId="0" borderId="13" xfId="0" quotePrefix="1" applyFont="1" applyBorder="1" applyAlignment="1"/>
    <xf numFmtId="0" fontId="6" fillId="4" borderId="0" xfId="0" quotePrefix="1" applyFont="1" applyFill="1" applyAlignment="1"/>
    <xf numFmtId="0" fontId="6" fillId="4" borderId="0" xfId="0" quotePrefix="1" applyFont="1" applyFill="1" applyBorder="1"/>
    <xf numFmtId="0" fontId="6" fillId="4" borderId="0" xfId="0" quotePrefix="1" applyFont="1" applyFill="1"/>
    <xf numFmtId="0" fontId="6" fillId="0" borderId="10" xfId="0" applyFont="1" applyFill="1" applyBorder="1" applyAlignment="1">
      <alignment horizontal="left" vertical="top" wrapText="1"/>
    </xf>
    <xf numFmtId="0" fontId="6" fillId="0" borderId="0" xfId="0" applyFont="1" applyFill="1" applyAlignment="1">
      <alignment vertical="top"/>
    </xf>
    <xf numFmtId="0" fontId="6" fillId="0" borderId="9" xfId="0" applyFont="1" applyFill="1" applyBorder="1" applyAlignment="1">
      <alignment vertical="top"/>
    </xf>
    <xf numFmtId="0" fontId="6" fillId="0" borderId="9" xfId="0" applyFont="1" applyFill="1" applyBorder="1" applyAlignment="1">
      <alignment vertical="top" wrapText="1"/>
    </xf>
    <xf numFmtId="0" fontId="0" fillId="0" borderId="3" xfId="0" applyFont="1" applyFill="1" applyBorder="1" applyAlignment="1"/>
    <xf numFmtId="0" fontId="6" fillId="0" borderId="17" xfId="0" applyFont="1" applyBorder="1" applyAlignment="1"/>
    <xf numFmtId="0" fontId="12" fillId="4" borderId="19" xfId="0" applyFont="1" applyFill="1" applyBorder="1" applyAlignment="1">
      <alignment horizontal="left"/>
    </xf>
    <xf numFmtId="0" fontId="8" fillId="4" borderId="20" xfId="0" applyFont="1" applyFill="1" applyBorder="1" applyAlignment="1">
      <alignment horizontal="center"/>
    </xf>
    <xf numFmtId="0" fontId="6" fillId="4" borderId="17" xfId="0" applyFont="1" applyFill="1" applyBorder="1" applyAlignment="1"/>
    <xf numFmtId="0" fontId="6" fillId="0" borderId="21" xfId="0" applyFont="1" applyBorder="1" applyAlignment="1"/>
    <xf numFmtId="0" fontId="9" fillId="0" borderId="22" xfId="0" applyFont="1" applyBorder="1" applyAlignment="1"/>
    <xf numFmtId="0" fontId="6" fillId="0" borderId="23" xfId="0" applyFont="1" applyBorder="1" applyAlignment="1"/>
    <xf numFmtId="0" fontId="6" fillId="3" borderId="18" xfId="0" applyFont="1" applyFill="1" applyBorder="1" applyAlignment="1"/>
    <xf numFmtId="0" fontId="6" fillId="4" borderId="17" xfId="0" applyFont="1" applyFill="1" applyBorder="1"/>
    <xf numFmtId="0" fontId="6" fillId="0" borderId="21" xfId="0" applyFont="1" applyBorder="1"/>
    <xf numFmtId="0" fontId="6" fillId="4" borderId="24" xfId="0" applyFont="1" applyFill="1" applyBorder="1" applyAlignment="1"/>
    <xf numFmtId="0" fontId="6" fillId="0" borderId="25" xfId="0" applyFont="1" applyBorder="1"/>
    <xf numFmtId="49" fontId="6" fillId="2" borderId="26" xfId="0" applyNumberFormat="1" applyFont="1" applyFill="1" applyBorder="1" applyAlignment="1">
      <alignment horizontal="right"/>
    </xf>
    <xf numFmtId="0" fontId="8" fillId="2" borderId="0" xfId="0" applyFont="1" applyFill="1" applyBorder="1" applyAlignment="1"/>
    <xf numFmtId="0" fontId="6" fillId="2" borderId="0" xfId="0" applyFont="1" applyFill="1" applyAlignment="1"/>
    <xf numFmtId="0" fontId="6" fillId="0" borderId="4" xfId="0" applyFont="1" applyBorder="1" applyAlignment="1"/>
    <xf numFmtId="0" fontId="6" fillId="4" borderId="4" xfId="0" applyFont="1" applyFill="1" applyBorder="1" applyAlignment="1"/>
    <xf numFmtId="0" fontId="6" fillId="0" borderId="9" xfId="0" applyFont="1" applyFill="1" applyBorder="1" applyAlignment="1">
      <alignment wrapText="1"/>
    </xf>
    <xf numFmtId="0" fontId="8" fillId="0" borderId="2" xfId="0" applyFont="1" applyFill="1" applyBorder="1" applyAlignment="1">
      <alignment wrapText="1"/>
    </xf>
    <xf numFmtId="0" fontId="8" fillId="0" borderId="15" xfId="0" applyFont="1" applyFill="1" applyBorder="1" applyAlignment="1">
      <alignment vertical="top"/>
    </xf>
    <xf numFmtId="0" fontId="0" fillId="0" borderId="0" xfId="0" applyAlignment="1">
      <alignment horizontal="right"/>
    </xf>
    <xf numFmtId="165" fontId="2" fillId="0" borderId="0" xfId="0" applyNumberFormat="1" applyFont="1"/>
    <xf numFmtId="0" fontId="0" fillId="2" borderId="0" xfId="0" applyFill="1"/>
    <xf numFmtId="165" fontId="0" fillId="2" borderId="0" xfId="0" applyNumberFormat="1" applyFill="1"/>
    <xf numFmtId="0" fontId="0" fillId="0" borderId="0" xfId="0" applyFill="1"/>
    <xf numFmtId="0" fontId="15" fillId="0" borderId="0" xfId="0" applyFont="1"/>
    <xf numFmtId="49" fontId="0" fillId="2" borderId="0" xfId="0" applyNumberFormat="1" applyFill="1"/>
    <xf numFmtId="0" fontId="6" fillId="3" borderId="18" xfId="0" applyFont="1" applyFill="1" applyBorder="1" applyAlignment="1">
      <alignment horizontal="left"/>
    </xf>
    <xf numFmtId="0" fontId="10" fillId="0" borderId="0" xfId="0" applyFont="1" applyFill="1" applyBorder="1" applyAlignment="1"/>
    <xf numFmtId="0" fontId="7" fillId="0" borderId="0" xfId="0" quotePrefix="1" applyFont="1" applyFill="1" applyBorder="1" applyAlignment="1"/>
    <xf numFmtId="0" fontId="0" fillId="0" borderId="0" xfId="0" quotePrefix="1" applyFont="1" applyFill="1" applyBorder="1" applyAlignment="1"/>
    <xf numFmtId="0" fontId="6" fillId="0" borderId="0" xfId="0" applyFont="1" applyFill="1" applyBorder="1" applyAlignment="1">
      <alignment wrapText="1"/>
    </xf>
    <xf numFmtId="0" fontId="7" fillId="0" borderId="0" xfId="0" applyFont="1" applyFill="1" applyBorder="1" applyAlignment="1"/>
    <xf numFmtId="0" fontId="6" fillId="0" borderId="0" xfId="0" applyFont="1" applyFill="1" applyBorder="1" applyAlignment="1">
      <alignment vertical="top" wrapText="1"/>
    </xf>
    <xf numFmtId="0" fontId="6" fillId="0" borderId="0" xfId="0" applyFont="1" applyFill="1" applyBorder="1" applyAlignment="1">
      <alignment vertical="top"/>
    </xf>
    <xf numFmtId="0" fontId="8" fillId="0" borderId="0" xfId="0" applyFont="1" applyFill="1" applyBorder="1" applyAlignment="1">
      <alignment horizontal="center"/>
    </xf>
    <xf numFmtId="0" fontId="8" fillId="0" borderId="27" xfId="0" applyFont="1" applyFill="1" applyBorder="1" applyAlignment="1">
      <alignment wrapText="1"/>
    </xf>
    <xf numFmtId="0" fontId="8" fillId="0" borderId="27" xfId="0" applyFont="1" applyFill="1" applyBorder="1" applyAlignment="1"/>
    <xf numFmtId="0" fontId="17" fillId="0" borderId="0" xfId="0" applyFont="1" applyAlignment="1">
      <alignment vertical="center"/>
    </xf>
    <xf numFmtId="0" fontId="18" fillId="0" borderId="0" xfId="0" applyFont="1" applyAlignment="1">
      <alignment vertical="center"/>
    </xf>
    <xf numFmtId="0" fontId="0" fillId="0" borderId="0" xfId="0" applyFont="1" applyFill="1" applyBorder="1" applyAlignment="1"/>
    <xf numFmtId="0" fontId="9" fillId="0" borderId="0" xfId="0" applyFont="1" applyFill="1" applyBorder="1" applyAlignment="1"/>
    <xf numFmtId="0" fontId="11" fillId="4" borderId="3" xfId="0" applyFont="1" applyFill="1" applyBorder="1" applyAlignment="1"/>
    <xf numFmtId="0" fontId="2" fillId="0" borderId="0" xfId="0" applyFont="1" applyFill="1" applyBorder="1" applyAlignment="1"/>
    <xf numFmtId="0" fontId="6" fillId="4" borderId="0" xfId="0" applyFont="1" applyFill="1" applyBorder="1"/>
    <xf numFmtId="0" fontId="6" fillId="0" borderId="0" xfId="0" applyFont="1" applyAlignment="1">
      <alignment horizontal="right"/>
    </xf>
    <xf numFmtId="0" fontId="0" fillId="0" borderId="0" xfId="0" applyAlignment="1">
      <alignment vertical="center"/>
    </xf>
    <xf numFmtId="0" fontId="5" fillId="5" borderId="7" xfId="0" applyFont="1" applyFill="1" applyBorder="1" applyAlignment="1">
      <alignment horizontal="left" vertical="center" wrapText="1" indent="1"/>
    </xf>
    <xf numFmtId="0" fontId="6" fillId="0" borderId="10" xfId="0" applyFont="1" applyFill="1" applyBorder="1" applyAlignment="1">
      <alignment horizontal="center" vertical="top"/>
    </xf>
    <xf numFmtId="49" fontId="6" fillId="0" borderId="10" xfId="0" applyNumberFormat="1" applyFont="1" applyFill="1" applyBorder="1" applyAlignment="1">
      <alignment horizontal="left" vertical="top" wrapText="1"/>
    </xf>
    <xf numFmtId="0" fontId="6" fillId="0" borderId="10" xfId="0" applyFont="1" applyFill="1" applyBorder="1" applyAlignment="1">
      <alignment vertical="top" wrapText="1"/>
    </xf>
    <xf numFmtId="0" fontId="6" fillId="0" borderId="9" xfId="0" applyFont="1" applyFill="1" applyBorder="1" applyAlignment="1">
      <alignment horizontal="center" vertical="top"/>
    </xf>
    <xf numFmtId="0" fontId="8" fillId="0" borderId="2" xfId="0" applyFont="1" applyFill="1" applyBorder="1" applyAlignment="1">
      <alignment horizontal="center"/>
    </xf>
    <xf numFmtId="0" fontId="6" fillId="0" borderId="12" xfId="0" applyFont="1" applyFill="1" applyBorder="1" applyAlignment="1">
      <alignment horizontal="center" vertical="top"/>
    </xf>
    <xf numFmtId="0" fontId="8" fillId="0" borderId="0" xfId="0" applyFont="1" applyFill="1" applyBorder="1" applyAlignment="1">
      <alignment horizontal="center" vertical="top"/>
    </xf>
    <xf numFmtId="0" fontId="6" fillId="0" borderId="0" xfId="0" applyFont="1" applyFill="1" applyBorder="1" applyAlignment="1">
      <alignment horizontal="center" vertical="top"/>
    </xf>
    <xf numFmtId="0" fontId="6" fillId="0" borderId="16" xfId="0" applyFont="1" applyFill="1" applyBorder="1" applyAlignment="1">
      <alignment horizontal="center" vertical="top"/>
    </xf>
    <xf numFmtId="0" fontId="8" fillId="0" borderId="15" xfId="0" applyFont="1" applyFill="1" applyBorder="1" applyAlignment="1">
      <alignment horizontal="center" vertical="top"/>
    </xf>
    <xf numFmtId="0" fontId="6" fillId="0" borderId="12" xfId="0" applyFont="1" applyFill="1" applyBorder="1" applyAlignment="1">
      <alignment horizontal="left" vertical="top" wrapText="1"/>
    </xf>
    <xf numFmtId="0" fontId="6" fillId="0" borderId="13" xfId="0" applyFont="1" applyFill="1" applyBorder="1" applyAlignment="1">
      <alignment vertical="top" wrapText="1"/>
    </xf>
    <xf numFmtId="0" fontId="0" fillId="0" borderId="0" xfId="0" applyFont="1" applyFill="1" applyBorder="1" applyAlignment="1">
      <alignment horizontal="center" vertical="top"/>
    </xf>
    <xf numFmtId="0" fontId="6" fillId="0" borderId="13" xfId="0" applyFont="1" applyFill="1" applyBorder="1" applyAlignment="1">
      <alignment horizontal="center" vertical="top"/>
    </xf>
    <xf numFmtId="0" fontId="8" fillId="0" borderId="2" xfId="0" applyFont="1" applyFill="1" applyBorder="1" applyAlignment="1">
      <alignment horizontal="center" vertical="top"/>
    </xf>
    <xf numFmtId="0" fontId="7" fillId="0" borderId="0" xfId="0" applyFont="1" applyFill="1" applyBorder="1" applyAlignment="1">
      <alignment horizontal="center" vertical="top"/>
    </xf>
    <xf numFmtId="0" fontId="5" fillId="5" borderId="29" xfId="0" applyFont="1" applyFill="1" applyBorder="1" applyAlignment="1">
      <alignment horizontal="left" vertical="top" wrapText="1" indent="1"/>
    </xf>
    <xf numFmtId="0" fontId="6" fillId="4" borderId="3" xfId="0" applyFont="1" applyFill="1" applyBorder="1"/>
    <xf numFmtId="0" fontId="6" fillId="4" borderId="3" xfId="0" applyFont="1" applyFill="1" applyBorder="1" applyAlignment="1">
      <alignment vertical="top" wrapText="1"/>
    </xf>
    <xf numFmtId="0" fontId="6" fillId="0" borderId="3" xfId="0" applyFont="1" applyFill="1" applyBorder="1" applyAlignment="1">
      <alignment vertical="top" wrapText="1"/>
    </xf>
    <xf numFmtId="0" fontId="8" fillId="0" borderId="13" xfId="0" applyFont="1" applyFill="1" applyBorder="1" applyAlignment="1">
      <alignment vertical="top" wrapText="1"/>
    </xf>
    <xf numFmtId="0" fontId="5" fillId="5" borderId="7" xfId="0" applyFont="1" applyFill="1" applyBorder="1" applyAlignment="1">
      <alignment horizontal="left" vertical="top" wrapText="1"/>
    </xf>
    <xf numFmtId="0" fontId="0" fillId="4" borderId="13" xfId="0" applyFont="1" applyFill="1" applyBorder="1" applyAlignment="1">
      <alignment vertical="top" wrapText="1"/>
    </xf>
    <xf numFmtId="0" fontId="5" fillId="5" borderId="30" xfId="0" applyFont="1" applyFill="1" applyBorder="1" applyAlignment="1">
      <alignment horizontal="left" vertical="center" wrapText="1"/>
    </xf>
    <xf numFmtId="0" fontId="8" fillId="0" borderId="0" xfId="0" applyFont="1" applyFill="1" applyBorder="1" applyAlignment="1">
      <alignment vertical="top" wrapText="1"/>
    </xf>
    <xf numFmtId="0" fontId="8" fillId="4" borderId="0" xfId="0" applyFont="1" applyFill="1" applyBorder="1" applyAlignment="1">
      <alignment vertical="top" wrapText="1"/>
    </xf>
    <xf numFmtId="0" fontId="6" fillId="0" borderId="0" xfId="0" applyFont="1" applyBorder="1" applyAlignment="1">
      <alignment vertical="top" wrapText="1"/>
    </xf>
    <xf numFmtId="0" fontId="7" fillId="0" borderId="0" xfId="0" applyFont="1" applyFill="1" applyBorder="1" applyAlignment="1">
      <alignment vertical="top" wrapText="1"/>
    </xf>
    <xf numFmtId="0" fontId="8" fillId="0" borderId="15" xfId="0" applyFont="1" applyFill="1" applyBorder="1" applyAlignment="1">
      <alignment vertical="top" wrapText="1"/>
    </xf>
    <xf numFmtId="0" fontId="9" fillId="0" borderId="0" xfId="0" applyFont="1" applyFill="1" applyBorder="1" applyAlignment="1">
      <alignment vertical="top" wrapText="1"/>
    </xf>
    <xf numFmtId="0" fontId="20" fillId="0" borderId="0" xfId="0" applyFont="1" applyFill="1" applyBorder="1" applyAlignment="1"/>
    <xf numFmtId="0" fontId="8" fillId="0" borderId="31" xfId="0" applyFont="1" applyFill="1" applyBorder="1" applyAlignment="1">
      <alignment vertical="top" wrapText="1"/>
    </xf>
    <xf numFmtId="0" fontId="6" fillId="4" borderId="3" xfId="0" applyFont="1" applyFill="1" applyBorder="1" applyAlignment="1">
      <alignment vertical="top"/>
    </xf>
    <xf numFmtId="0" fontId="8" fillId="4" borderId="4" xfId="0" applyFont="1" applyFill="1" applyBorder="1" applyAlignment="1">
      <alignment vertical="top"/>
    </xf>
    <xf numFmtId="0" fontId="0" fillId="4" borderId="13" xfId="0" applyFont="1" applyFill="1" applyBorder="1" applyAlignment="1">
      <alignment vertical="top"/>
    </xf>
    <xf numFmtId="0" fontId="8" fillId="0" borderId="2" xfId="0" applyFont="1" applyFill="1" applyBorder="1" applyAlignment="1">
      <alignment vertical="top"/>
    </xf>
    <xf numFmtId="0" fontId="0" fillId="0" borderId="13" xfId="0" applyFont="1" applyFill="1" applyBorder="1" applyAlignment="1">
      <alignment vertical="top"/>
    </xf>
    <xf numFmtId="0" fontId="6" fillId="0" borderId="13" xfId="0" applyFont="1" applyFill="1" applyBorder="1" applyAlignment="1">
      <alignment vertical="top"/>
    </xf>
    <xf numFmtId="0" fontId="6" fillId="0" borderId="16" xfId="0" applyFont="1" applyFill="1" applyBorder="1" applyAlignment="1">
      <alignment vertical="top"/>
    </xf>
    <xf numFmtId="0" fontId="8" fillId="0" borderId="0" xfId="0" applyFont="1" applyFill="1" applyBorder="1" applyAlignment="1">
      <alignment vertical="top"/>
    </xf>
    <xf numFmtId="0" fontId="6" fillId="0" borderId="9" xfId="0" applyFont="1" applyFill="1" applyBorder="1" applyAlignment="1">
      <alignment horizontal="left" vertical="top"/>
    </xf>
    <xf numFmtId="0" fontId="8" fillId="4" borderId="4" xfId="0" applyFont="1" applyFill="1" applyBorder="1" applyAlignment="1">
      <alignment horizontal="center" vertical="top"/>
    </xf>
    <xf numFmtId="0" fontId="3" fillId="4" borderId="3" xfId="2" applyFill="1" applyBorder="1" applyAlignment="1">
      <alignment horizontal="left" vertical="top"/>
    </xf>
    <xf numFmtId="0" fontId="8" fillId="0" borderId="4" xfId="0" applyFont="1" applyFill="1" applyBorder="1" applyAlignment="1">
      <alignment vertical="top"/>
    </xf>
    <xf numFmtId="0" fontId="3" fillId="0" borderId="3" xfId="2" applyFill="1" applyBorder="1" applyAlignment="1">
      <alignment horizontal="left" vertical="top"/>
    </xf>
    <xf numFmtId="0" fontId="3" fillId="0" borderId="4" xfId="2" applyFill="1" applyBorder="1" applyAlignment="1">
      <alignment horizontal="left" vertical="top"/>
    </xf>
    <xf numFmtId="0" fontId="10" fillId="0" borderId="4" xfId="0" applyFont="1" applyFill="1" applyBorder="1" applyAlignment="1">
      <alignment vertical="top"/>
    </xf>
    <xf numFmtId="0" fontId="10" fillId="0" borderId="0" xfId="0" applyFont="1" applyFill="1" applyBorder="1" applyAlignment="1">
      <alignment vertical="top"/>
    </xf>
    <xf numFmtId="0" fontId="7" fillId="0" borderId="0" xfId="0" applyFont="1" applyFill="1" applyBorder="1" applyAlignment="1">
      <alignment vertical="top"/>
    </xf>
    <xf numFmtId="0" fontId="8" fillId="0" borderId="27" xfId="0" applyFont="1" applyFill="1" applyBorder="1" applyAlignment="1">
      <alignment vertical="top" wrapText="1"/>
    </xf>
    <xf numFmtId="0" fontId="6" fillId="0" borderId="0" xfId="0" applyFont="1" applyAlignment="1">
      <alignment vertical="top"/>
    </xf>
    <xf numFmtId="0" fontId="5" fillId="5" borderId="30" xfId="0" applyFont="1" applyFill="1" applyBorder="1" applyAlignment="1">
      <alignment horizontal="left" vertical="top" wrapText="1"/>
    </xf>
    <xf numFmtId="0" fontId="8" fillId="0" borderId="2" xfId="0" applyFont="1" applyFill="1" applyBorder="1" applyAlignment="1">
      <alignment vertical="top" wrapText="1"/>
    </xf>
    <xf numFmtId="0" fontId="21" fillId="5" borderId="30" xfId="0" applyFont="1" applyFill="1" applyBorder="1" applyAlignment="1">
      <alignment horizontal="left" wrapText="1" indent="1"/>
    </xf>
    <xf numFmtId="0" fontId="5" fillId="5" borderId="30" xfId="0" applyFont="1" applyFill="1" applyBorder="1" applyAlignment="1">
      <alignment horizontal="left" vertical="center" wrapText="1" indent="1"/>
    </xf>
    <xf numFmtId="0" fontId="22" fillId="0" borderId="0" xfId="0" applyFont="1" applyAlignment="1"/>
    <xf numFmtId="0" fontId="14" fillId="5" borderId="7" xfId="0" applyFont="1" applyFill="1" applyBorder="1" applyAlignment="1">
      <alignment horizontal="left" vertical="center" wrapText="1" indent="1"/>
    </xf>
    <xf numFmtId="0" fontId="8" fillId="0" borderId="20" xfId="0" applyFont="1" applyFill="1" applyBorder="1" applyAlignment="1">
      <alignment horizontal="center"/>
    </xf>
    <xf numFmtId="0" fontId="6" fillId="4" borderId="1" xfId="0" applyFont="1" applyFill="1" applyBorder="1" applyAlignment="1">
      <alignment vertical="top"/>
    </xf>
    <xf numFmtId="0" fontId="6" fillId="0" borderId="8" xfId="0" applyFont="1" applyFill="1" applyBorder="1" applyAlignment="1">
      <alignment vertical="top"/>
    </xf>
    <xf numFmtId="0" fontId="0" fillId="0" borderId="3" xfId="0" applyFont="1" applyFill="1" applyBorder="1" applyAlignment="1">
      <alignment vertical="top"/>
    </xf>
    <xf numFmtId="0" fontId="8" fillId="0" borderId="13" xfId="0" applyFont="1" applyFill="1" applyBorder="1" applyAlignment="1">
      <alignment vertical="top"/>
    </xf>
    <xf numFmtId="0" fontId="8" fillId="4" borderId="5" xfId="0" applyFont="1" applyFill="1" applyBorder="1" applyAlignment="1">
      <alignment horizontal="center" vertical="top"/>
    </xf>
    <xf numFmtId="0" fontId="6" fillId="0" borderId="0" xfId="0" applyFont="1" applyBorder="1" applyAlignment="1">
      <alignment vertical="top"/>
    </xf>
    <xf numFmtId="0" fontId="6" fillId="0" borderId="13" xfId="0" applyFont="1" applyBorder="1" applyAlignment="1">
      <alignment vertical="top"/>
    </xf>
    <xf numFmtId="0" fontId="6" fillId="3" borderId="11" xfId="0" applyFont="1" applyFill="1" applyBorder="1" applyAlignment="1">
      <alignment vertical="top"/>
    </xf>
    <xf numFmtId="0" fontId="6" fillId="0" borderId="3" xfId="0" applyFont="1" applyBorder="1" applyAlignment="1">
      <alignment vertical="top"/>
    </xf>
    <xf numFmtId="0" fontId="6" fillId="0" borderId="0" xfId="0" applyFont="1" applyFill="1" applyBorder="1" applyAlignment="1">
      <alignment horizontal="left" vertical="top" wrapText="1"/>
    </xf>
    <xf numFmtId="0" fontId="23" fillId="0" borderId="0" xfId="0" applyFont="1" applyFill="1" applyBorder="1" applyAlignment="1">
      <alignment vertical="top" wrapText="1"/>
    </xf>
    <xf numFmtId="0" fontId="6" fillId="0" borderId="10" xfId="0" applyFont="1" applyFill="1" applyBorder="1" applyAlignment="1">
      <alignment vertical="top" wrapText="1"/>
    </xf>
    <xf numFmtId="0" fontId="6" fillId="0" borderId="12" xfId="0" applyFont="1" applyFill="1" applyBorder="1" applyAlignment="1">
      <alignment vertical="top" wrapText="1"/>
    </xf>
    <xf numFmtId="0" fontId="6" fillId="0" borderId="12" xfId="0" applyFont="1" applyFill="1" applyBorder="1" applyAlignment="1">
      <alignment vertical="top" wrapText="1"/>
    </xf>
    <xf numFmtId="0" fontId="6" fillId="0" borderId="12" xfId="0" applyFont="1" applyFill="1" applyBorder="1" applyAlignment="1">
      <alignment vertical="top" wrapText="1"/>
    </xf>
    <xf numFmtId="0" fontId="6" fillId="0" borderId="10" xfId="0" applyFont="1" applyFill="1" applyBorder="1" applyAlignment="1">
      <alignment vertical="top" wrapText="1"/>
    </xf>
    <xf numFmtId="0" fontId="6" fillId="0" borderId="12" xfId="0" applyFont="1" applyFill="1" applyBorder="1" applyAlignment="1">
      <alignment vertical="top" wrapText="1"/>
    </xf>
    <xf numFmtId="0" fontId="6" fillId="0" borderId="0" xfId="0" applyFont="1" applyFill="1" applyBorder="1" applyAlignment="1">
      <alignment vertical="top" wrapText="1"/>
    </xf>
    <xf numFmtId="0" fontId="9" fillId="0" borderId="13" xfId="0" applyFont="1" applyFill="1" applyBorder="1" applyAlignment="1">
      <alignment vertical="top" wrapText="1"/>
    </xf>
    <xf numFmtId="0" fontId="6" fillId="0" borderId="11" xfId="0" applyFont="1" applyFill="1" applyBorder="1" applyAlignment="1">
      <alignment horizontal="center" vertical="top"/>
    </xf>
    <xf numFmtId="0" fontId="9" fillId="0" borderId="11" xfId="0" applyFont="1" applyFill="1" applyBorder="1" applyAlignment="1">
      <alignment horizontal="center" vertical="top"/>
    </xf>
    <xf numFmtId="0" fontId="9" fillId="0" borderId="11" xfId="0" applyFont="1" applyFill="1" applyBorder="1" applyAlignment="1">
      <alignment vertical="top" wrapText="1"/>
    </xf>
    <xf numFmtId="0" fontId="9" fillId="0" borderId="31" xfId="0" applyFont="1" applyFill="1" applyBorder="1" applyAlignment="1">
      <alignment vertical="top" wrapText="1"/>
    </xf>
    <xf numFmtId="0" fontId="14" fillId="5" borderId="30" xfId="0" applyFont="1" applyFill="1" applyBorder="1" applyAlignment="1">
      <alignment horizontal="left" vertical="center" wrapText="1" indent="1"/>
    </xf>
    <xf numFmtId="0" fontId="8" fillId="0" borderId="11" xfId="0" applyFont="1" applyFill="1" applyBorder="1" applyAlignment="1">
      <alignment horizontal="center" vertical="top"/>
    </xf>
    <xf numFmtId="0" fontId="8" fillId="0" borderId="27" xfId="0" applyFont="1" applyFill="1" applyBorder="1" applyAlignment="1">
      <alignment horizontal="center" vertical="top"/>
    </xf>
    <xf numFmtId="0" fontId="8" fillId="0" borderId="31" xfId="0" applyFont="1" applyFill="1" applyBorder="1" applyAlignment="1">
      <alignment horizontal="center" vertical="top"/>
    </xf>
    <xf numFmtId="0" fontId="9" fillId="0" borderId="31" xfId="0" applyFont="1" applyFill="1" applyBorder="1" applyAlignment="1">
      <alignment horizontal="center" vertical="top"/>
    </xf>
    <xf numFmtId="0" fontId="6" fillId="0" borderId="11" xfId="0" applyFont="1" applyFill="1" applyBorder="1" applyAlignment="1">
      <alignment vertical="top" wrapText="1"/>
    </xf>
    <xf numFmtId="0" fontId="6" fillId="0" borderId="27" xfId="0" applyFont="1" applyFill="1" applyBorder="1" applyAlignment="1">
      <alignment horizontal="center" vertical="top"/>
    </xf>
    <xf numFmtId="0" fontId="6" fillId="0" borderId="27" xfId="0" applyFont="1" applyFill="1" applyBorder="1" applyAlignment="1">
      <alignment vertical="top" wrapText="1"/>
    </xf>
    <xf numFmtId="0" fontId="6" fillId="0" borderId="3" xfId="0" applyFont="1" applyFill="1" applyBorder="1" applyAlignment="1">
      <alignment horizontal="center" vertical="top"/>
    </xf>
    <xf numFmtId="0" fontId="23" fillId="0" borderId="0" xfId="0" applyFont="1" applyFill="1" applyBorder="1" applyAlignment="1">
      <alignment vertical="center" wrapText="1"/>
    </xf>
    <xf numFmtId="0" fontId="20" fillId="0" borderId="13" xfId="0" applyFont="1" applyFill="1" applyBorder="1" applyAlignment="1"/>
    <xf numFmtId="0" fontId="6" fillId="0" borderId="13" xfId="0" applyFont="1" applyFill="1" applyBorder="1" applyAlignment="1">
      <alignment horizontal="left" vertical="top" wrapText="1"/>
    </xf>
    <xf numFmtId="0" fontId="6" fillId="0" borderId="11" xfId="0" applyFont="1" applyFill="1" applyBorder="1" applyAlignment="1">
      <alignment wrapText="1"/>
    </xf>
    <xf numFmtId="0" fontId="2" fillId="0" borderId="0" xfId="0" applyNumberFormat="1" applyFont="1" applyFill="1" applyBorder="1" applyAlignment="1">
      <alignment vertical="top" wrapText="1"/>
    </xf>
    <xf numFmtId="0" fontId="8" fillId="0" borderId="32" xfId="0" applyFont="1" applyFill="1" applyBorder="1" applyAlignment="1">
      <alignment horizontal="center" vertical="top"/>
    </xf>
    <xf numFmtId="0" fontId="9" fillId="0" borderId="32" xfId="0" applyFont="1" applyFill="1" applyBorder="1" applyAlignment="1">
      <alignment vertical="top" wrapText="1"/>
    </xf>
    <xf numFmtId="0" fontId="7" fillId="0" borderId="3" xfId="0" applyFont="1" applyFill="1" applyBorder="1" applyAlignment="1">
      <alignment vertical="top" wrapText="1"/>
    </xf>
    <xf numFmtId="0" fontId="8" fillId="0" borderId="31" xfId="0" applyFont="1" applyFill="1" applyBorder="1" applyAlignment="1">
      <alignment vertical="top"/>
    </xf>
    <xf numFmtId="0" fontId="8" fillId="0" borderId="27" xfId="0" applyFont="1" applyFill="1" applyBorder="1" applyAlignment="1">
      <alignment vertical="top"/>
    </xf>
    <xf numFmtId="0" fontId="23" fillId="0" borderId="0" xfId="0" applyFont="1" applyFill="1" applyBorder="1" applyAlignment="1">
      <alignment vertical="top"/>
    </xf>
    <xf numFmtId="0" fontId="24" fillId="0" borderId="0" xfId="0" applyFont="1" applyAlignment="1">
      <alignment horizontal="left" vertical="center"/>
    </xf>
    <xf numFmtId="0" fontId="3" fillId="0" borderId="0" xfId="2"/>
    <xf numFmtId="0" fontId="26" fillId="0" borderId="0" xfId="0" applyFont="1" applyFill="1" applyBorder="1" applyAlignment="1"/>
    <xf numFmtId="0" fontId="27" fillId="0" borderId="0" xfId="0" applyFont="1" applyFill="1" applyBorder="1" applyAlignment="1"/>
    <xf numFmtId="0" fontId="28" fillId="0" borderId="0" xfId="0" applyFont="1" applyAlignment="1">
      <alignment horizontal="left" vertical="center"/>
    </xf>
    <xf numFmtId="0" fontId="29" fillId="0" borderId="0" xfId="0" applyFont="1" applyFill="1" applyBorder="1" applyAlignment="1"/>
    <xf numFmtId="0" fontId="6" fillId="0" borderId="0" xfId="0" applyFont="1" applyAlignment="1">
      <alignment wrapText="1"/>
    </xf>
    <xf numFmtId="0" fontId="17" fillId="0" borderId="0" xfId="0" applyFont="1" applyAlignment="1">
      <alignment vertical="center" wrapTex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30" fillId="0" borderId="0" xfId="0" applyFont="1" applyFill="1" applyBorder="1" applyAlignment="1"/>
    <xf numFmtId="0" fontId="31" fillId="0" borderId="0" xfId="0" applyFont="1" applyFill="1" applyBorder="1" applyAlignment="1">
      <alignment vertical="center"/>
    </xf>
    <xf numFmtId="0" fontId="8" fillId="0" borderId="15" xfId="0" applyFont="1" applyFill="1" applyBorder="1" applyAlignment="1">
      <alignment wrapText="1"/>
    </xf>
    <xf numFmtId="0" fontId="6" fillId="0" borderId="0" xfId="0" applyFont="1" applyBorder="1" applyAlignment="1">
      <alignment wrapText="1"/>
    </xf>
    <xf numFmtId="0" fontId="11" fillId="4" borderId="0" xfId="0" applyFont="1" applyFill="1" applyBorder="1" applyAlignment="1"/>
    <xf numFmtId="0" fontId="32" fillId="0" borderId="0" xfId="0" applyFont="1" applyFill="1" applyBorder="1" applyAlignment="1">
      <alignment vertical="center" wrapText="1"/>
    </xf>
    <xf numFmtId="0" fontId="32" fillId="0" borderId="0" xfId="0" applyFont="1" applyFill="1" applyBorder="1" applyAlignment="1">
      <alignment vertical="center"/>
    </xf>
    <xf numFmtId="0" fontId="5" fillId="5" borderId="28" xfId="0" applyFont="1" applyFill="1" applyBorder="1" applyAlignment="1">
      <alignment horizontal="left" vertical="top" wrapText="1" indent="1"/>
    </xf>
    <xf numFmtId="0" fontId="6" fillId="0" borderId="0" xfId="0" quotePrefix="1" applyFont="1" applyBorder="1" applyAlignment="1"/>
    <xf numFmtId="0" fontId="3" fillId="0" borderId="10" xfId="2" applyFill="1" applyBorder="1" applyAlignment="1">
      <alignment horizontal="left" vertical="top" wrapText="1"/>
    </xf>
    <xf numFmtId="0" fontId="6" fillId="0" borderId="0" xfId="0" applyFont="1" applyAlignment="1">
      <alignment vertical="center" wrapText="1"/>
    </xf>
    <xf numFmtId="0" fontId="6" fillId="0" borderId="0" xfId="0" applyFont="1" applyAlignment="1">
      <alignment vertical="center"/>
    </xf>
    <xf numFmtId="0" fontId="8" fillId="0" borderId="0" xfId="0" applyFont="1" applyAlignment="1">
      <alignment vertical="center"/>
    </xf>
    <xf numFmtId="0" fontId="26" fillId="0" borderId="0" xfId="0" applyFont="1" applyFill="1" applyBorder="1" applyAlignment="1">
      <alignment vertical="center" wrapText="1"/>
    </xf>
    <xf numFmtId="0" fontId="26" fillId="0" borderId="0" xfId="0" applyFont="1" applyFill="1" applyBorder="1" applyAlignment="1">
      <alignment vertical="center"/>
    </xf>
    <xf numFmtId="0" fontId="3" fillId="0" borderId="3" xfId="2" applyFill="1" applyBorder="1" applyAlignment="1"/>
    <xf numFmtId="0" fontId="6" fillId="0" borderId="33" xfId="0" quotePrefix="1" applyFont="1" applyFill="1" applyBorder="1" applyAlignment="1"/>
    <xf numFmtId="0" fontId="6" fillId="0" borderId="34" xfId="0" applyFont="1" applyFill="1" applyBorder="1" applyAlignment="1">
      <alignment horizontal="left" vertical="top" wrapText="1"/>
    </xf>
    <xf numFmtId="0" fontId="6" fillId="0" borderId="35" xfId="0" applyFont="1" applyBorder="1" applyAlignment="1">
      <alignment horizontal="center"/>
    </xf>
    <xf numFmtId="0" fontId="6" fillId="3" borderId="14" xfId="0" applyFont="1" applyFill="1" applyBorder="1" applyAlignment="1"/>
    <xf numFmtId="0" fontId="6" fillId="3" borderId="33" xfId="0" applyFont="1" applyFill="1" applyBorder="1" applyAlignment="1"/>
    <xf numFmtId="0" fontId="6" fillId="3" borderId="37" xfId="0" applyFont="1" applyFill="1" applyBorder="1" applyAlignment="1"/>
    <xf numFmtId="0" fontId="8" fillId="6" borderId="35" xfId="0" applyFont="1" applyFill="1" applyBorder="1" applyAlignment="1"/>
    <xf numFmtId="0" fontId="6" fillId="0" borderId="33" xfId="0" applyFont="1" applyBorder="1" applyAlignment="1">
      <alignment horizontal="center"/>
    </xf>
    <xf numFmtId="0" fontId="6" fillId="3" borderId="35" xfId="0" applyFont="1" applyFill="1" applyBorder="1" applyAlignment="1"/>
    <xf numFmtId="0" fontId="6" fillId="3" borderId="38" xfId="0" applyFont="1" applyFill="1" applyBorder="1" applyAlignment="1"/>
    <xf numFmtId="0" fontId="6" fillId="3" borderId="39" xfId="0" applyFont="1" applyFill="1" applyBorder="1" applyAlignment="1"/>
    <xf numFmtId="0" fontId="8" fillId="0" borderId="37" xfId="0" applyFont="1" applyFill="1" applyBorder="1" applyAlignment="1"/>
    <xf numFmtId="0" fontId="8" fillId="6" borderId="40" xfId="0" applyFont="1" applyFill="1" applyBorder="1" applyAlignment="1"/>
    <xf numFmtId="0" fontId="6" fillId="0" borderId="41" xfId="0" applyFont="1" applyFill="1" applyBorder="1" applyAlignment="1"/>
    <xf numFmtId="0" fontId="6" fillId="0" borderId="41" xfId="0" applyFont="1" applyBorder="1" applyAlignment="1">
      <alignment horizontal="center"/>
    </xf>
    <xf numFmtId="0" fontId="8" fillId="6" borderId="36" xfId="0" applyFont="1" applyFill="1" applyBorder="1" applyAlignment="1"/>
    <xf numFmtId="0" fontId="6" fillId="0" borderId="41" xfId="0" applyFont="1" applyBorder="1"/>
    <xf numFmtId="0" fontId="6" fillId="0" borderId="37" xfId="0" applyFont="1" applyBorder="1" applyAlignment="1">
      <alignment horizontal="center"/>
    </xf>
    <xf numFmtId="0" fontId="8" fillId="6" borderId="42" xfId="0" applyFont="1" applyFill="1" applyBorder="1" applyAlignment="1"/>
    <xf numFmtId="0" fontId="6" fillId="0" borderId="38" xfId="1" applyNumberFormat="1" applyFont="1" applyBorder="1" applyAlignment="1">
      <alignment horizontal="right"/>
    </xf>
    <xf numFmtId="0" fontId="8" fillId="0" borderId="43" xfId="0" applyFont="1" applyFill="1" applyBorder="1" applyAlignment="1"/>
    <xf numFmtId="49" fontId="6" fillId="3" borderId="45" xfId="0" applyNumberFormat="1" applyFont="1" applyFill="1" applyBorder="1" applyAlignment="1">
      <alignment horizontal="right"/>
    </xf>
    <xf numFmtId="0" fontId="6" fillId="3" borderId="39" xfId="0" quotePrefix="1" applyFont="1" applyFill="1" applyBorder="1" applyAlignment="1">
      <alignment horizontal="left"/>
    </xf>
    <xf numFmtId="0" fontId="6" fillId="0" borderId="38" xfId="0" applyFont="1" applyBorder="1" applyAlignment="1">
      <alignment horizontal="center" wrapText="1"/>
    </xf>
    <xf numFmtId="0" fontId="6" fillId="3" borderId="14" xfId="0" applyFont="1" applyFill="1" applyBorder="1" applyAlignment="1">
      <alignment horizontal="right"/>
    </xf>
    <xf numFmtId="0" fontId="6" fillId="0" borderId="39" xfId="0" applyFont="1" applyBorder="1" applyAlignment="1">
      <alignment horizontal="center"/>
    </xf>
    <xf numFmtId="0" fontId="6" fillId="4" borderId="46" xfId="0" applyFont="1" applyFill="1" applyBorder="1" applyAlignment="1">
      <alignment horizontal="center"/>
    </xf>
    <xf numFmtId="0" fontId="6" fillId="4" borderId="47" xfId="0" applyFont="1" applyFill="1" applyBorder="1" applyAlignment="1">
      <alignment horizontal="center"/>
    </xf>
    <xf numFmtId="0" fontId="6" fillId="4" borderId="14" xfId="1" applyNumberFormat="1" applyFont="1" applyFill="1" applyBorder="1" applyAlignment="1">
      <alignment horizontal="right"/>
    </xf>
    <xf numFmtId="0" fontId="8" fillId="3" borderId="14" xfId="0" applyFont="1" applyFill="1" applyBorder="1" applyAlignment="1"/>
    <xf numFmtId="0" fontId="6" fillId="4" borderId="38" xfId="1" applyNumberFormat="1" applyFont="1" applyFill="1" applyBorder="1" applyAlignment="1">
      <alignment horizontal="right"/>
    </xf>
    <xf numFmtId="0" fontId="6" fillId="0" borderId="38" xfId="0" applyFont="1" applyBorder="1" applyAlignment="1">
      <alignment horizontal="center"/>
    </xf>
    <xf numFmtId="0" fontId="8" fillId="0" borderId="35" xfId="0" applyFont="1" applyFill="1" applyBorder="1" applyAlignment="1"/>
    <xf numFmtId="0" fontId="6" fillId="0" borderId="47" xfId="0" applyFont="1" applyBorder="1" applyAlignment="1">
      <alignment horizontal="center"/>
    </xf>
    <xf numFmtId="0" fontId="6" fillId="0" borderId="14" xfId="1" applyNumberFormat="1" applyFont="1" applyBorder="1" applyAlignment="1">
      <alignment horizontal="right"/>
    </xf>
    <xf numFmtId="0" fontId="6" fillId="0" borderId="46" xfId="0" applyFont="1" applyBorder="1" applyAlignment="1">
      <alignment horizontal="center"/>
    </xf>
    <xf numFmtId="0" fontId="6" fillId="0" borderId="36" xfId="0" applyFont="1" applyBorder="1" applyAlignment="1">
      <alignment horizontal="center"/>
    </xf>
    <xf numFmtId="0" fontId="6" fillId="0" borderId="33" xfId="0" applyFont="1" applyFill="1" applyBorder="1" applyAlignment="1"/>
    <xf numFmtId="0" fontId="8" fillId="3" borderId="48" xfId="0" applyFont="1" applyFill="1" applyBorder="1" applyAlignment="1"/>
    <xf numFmtId="0" fontId="9" fillId="3" borderId="44" xfId="0" quotePrefix="1" applyFont="1" applyFill="1" applyBorder="1" applyAlignment="1">
      <alignment horizontal="left"/>
    </xf>
    <xf numFmtId="49" fontId="6" fillId="0" borderId="26" xfId="0" applyNumberFormat="1" applyFont="1" applyFill="1" applyBorder="1" applyAlignment="1">
      <alignment horizontal="right"/>
    </xf>
    <xf numFmtId="0" fontId="0" fillId="0" borderId="0" xfId="0" applyAlignment="1">
      <alignment vertical="center" wrapText="1"/>
    </xf>
    <xf numFmtId="0" fontId="3" fillId="0" borderId="0" xfId="2" applyAlignment="1">
      <alignment wrapText="1"/>
    </xf>
    <xf numFmtId="0" fontId="8" fillId="4" borderId="0" xfId="0" applyFont="1" applyFill="1" applyBorder="1"/>
    <xf numFmtId="0" fontId="13" fillId="0" borderId="10" xfId="0" applyFont="1" applyFill="1" applyBorder="1" applyAlignment="1">
      <alignment vertical="top" wrapText="1"/>
    </xf>
  </cellXfs>
  <cellStyles count="5">
    <cellStyle name="Komma 2" xfId="1"/>
    <cellStyle name="Komma 2 2" xfId="4"/>
    <cellStyle name="Link" xfId="2" builtinId="8"/>
    <cellStyle name="Normal" xfId="0" builtinId="0"/>
    <cellStyle name="Normal 2" xfId="3"/>
  </cellStyles>
  <dxfs count="135">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ont>
        <b val="0"/>
        <i val="0"/>
        <u val="none"/>
        <color auto="1"/>
      </font>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u val="none"/>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file>

<file path=xl/ctrlProps/ctrlProp10.xml><?xml version="1.0" encoding="utf-8"?>
<formControlPr xmlns="http://schemas.microsoft.com/office/spreadsheetml/2009/9/main" objectType="GBox"/>
</file>

<file path=xl/ctrlProps/ctrlProp11.xml><?xml version="1.0" encoding="utf-8"?>
<formControlPr xmlns="http://schemas.microsoft.com/office/spreadsheetml/2009/9/main" objectType="Radio" checked="Checked" firstButton="1" fmlaLink="E1" lockText="1"/>
</file>

<file path=xl/ctrlProps/ctrlProp12.xml><?xml version="1.0" encoding="utf-8"?>
<formControlPr xmlns="http://schemas.microsoft.com/office/spreadsheetml/2009/9/main" objectType="Radio" lockText="1"/>
</file>

<file path=xl/ctrlProps/ctrlProp13.xml><?xml version="1.0" encoding="utf-8"?>
<formControlPr xmlns="http://schemas.microsoft.com/office/spreadsheetml/2009/9/main" objectType="GBox"/>
</file>

<file path=xl/ctrlProps/ctrlProp14.xml><?xml version="1.0" encoding="utf-8"?>
<formControlPr xmlns="http://schemas.microsoft.com/office/spreadsheetml/2009/9/main" objectType="Radio" checked="Checked" firstButton="1" fmlaLink="E1" lockText="1"/>
</file>

<file path=xl/ctrlProps/ctrlProp15.xml><?xml version="1.0" encoding="utf-8"?>
<formControlPr xmlns="http://schemas.microsoft.com/office/spreadsheetml/2009/9/main" objectType="Radio" lockText="1"/>
</file>

<file path=xl/ctrlProps/ctrlProp2.xml><?xml version="1.0" encoding="utf-8"?>
<formControlPr xmlns="http://schemas.microsoft.com/office/spreadsheetml/2009/9/main" objectType="Radio" checked="Checked" firstButton="1" fmlaLink="E1"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GBox"/>
</file>

<file path=xl/ctrlProps/ctrlProp5.xml><?xml version="1.0" encoding="utf-8"?>
<formControlPr xmlns="http://schemas.microsoft.com/office/spreadsheetml/2009/9/main" objectType="Radio" checked="Checked" firstButton="1" fmlaLink="E1"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GBox"/>
</file>

<file path=xl/ctrlProps/ctrlProp8.xml><?xml version="1.0" encoding="utf-8"?>
<formControlPr xmlns="http://schemas.microsoft.com/office/spreadsheetml/2009/9/main" objectType="Radio" checked="Checked" firstButton="1" fmlaLink="E1" lockText="1"/>
</file>

<file path=xl/ctrlProps/ctrlProp9.xml><?xml version="1.0" encoding="utf-8"?>
<formControlPr xmlns="http://schemas.microsoft.com/office/spreadsheetml/2009/9/main" objectType="Radio" lockText="1"/>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4854776</xdr:colOff>
          <xdr:row>0</xdr:row>
          <xdr:rowOff>112093</xdr:rowOff>
        </xdr:from>
        <xdr:to>
          <xdr:col>1</xdr:col>
          <xdr:colOff>6534150</xdr:colOff>
          <xdr:row>0</xdr:row>
          <xdr:rowOff>428625</xdr:rowOff>
        </xdr:to>
        <xdr:grpSp>
          <xdr:nvGrpSpPr>
            <xdr:cNvPr id="10" name="Gruppe 9"/>
            <xdr:cNvGrpSpPr/>
          </xdr:nvGrpSpPr>
          <xdr:grpSpPr>
            <a:xfrm>
              <a:off x="5464376" y="112093"/>
              <a:ext cx="1679374" cy="316532"/>
              <a:chOff x="3092652" y="731259"/>
              <a:chExt cx="1562103" cy="307008"/>
            </a:xfrm>
          </xdr:grpSpPr>
          <xdr:sp macro="" textlink="">
            <xdr:nvSpPr>
              <xdr:cNvPr id="3083" name="Group Box 11" hidden="1">
                <a:extLst>
                  <a:ext uri="{63B3BB69-23CF-44E3-9099-C40C66FF867C}">
                    <a14:compatExt spid="_x0000_s3083"/>
                  </a:ext>
                </a:extLst>
              </xdr:cNvPr>
              <xdr:cNvSpPr/>
            </xdr:nvSpPr>
            <xdr:spPr bwMode="auto">
              <a:xfrm>
                <a:off x="3092652" y="731259"/>
                <a:ext cx="1562103"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3084" name="Option Button 12" hidden="1">
                <a:extLst>
                  <a:ext uri="{63B3BB69-23CF-44E3-9099-C40C66FF867C}">
                    <a14:compatExt spid="_x0000_s3084"/>
                  </a:ext>
                </a:extLst>
              </xdr:cNvPr>
              <xdr:cNvSpPr/>
            </xdr:nvSpPr>
            <xdr:spPr bwMode="auto">
              <a:xfrm>
                <a:off x="3283848" y="787803"/>
                <a:ext cx="45312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3085" name="Option Button 13" hidden="1">
                <a:extLst>
                  <a:ext uri="{63B3BB69-23CF-44E3-9099-C40C66FF867C}">
                    <a14:compatExt spid="_x0000_s3085"/>
                  </a:ext>
                </a:extLst>
              </xdr:cNvPr>
              <xdr:cNvSpPr/>
            </xdr:nvSpPr>
            <xdr:spPr bwMode="auto">
              <a:xfrm>
                <a:off x="3954036"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5216726</xdr:colOff>
          <xdr:row>0</xdr:row>
          <xdr:rowOff>54943</xdr:rowOff>
        </xdr:from>
        <xdr:to>
          <xdr:col>1</xdr:col>
          <xdr:colOff>6569279</xdr:colOff>
          <xdr:row>0</xdr:row>
          <xdr:rowOff>363844</xdr:rowOff>
        </xdr:to>
        <xdr:grpSp>
          <xdr:nvGrpSpPr>
            <xdr:cNvPr id="3" name="Gruppe 2"/>
            <xdr:cNvGrpSpPr/>
          </xdr:nvGrpSpPr>
          <xdr:grpSpPr>
            <a:xfrm>
              <a:off x="5788226" y="54943"/>
              <a:ext cx="1352553" cy="308901"/>
              <a:chOff x="3037649" y="712168"/>
              <a:chExt cx="1562103" cy="308901"/>
            </a:xfrm>
          </xdr:grpSpPr>
          <xdr:sp macro="" textlink="">
            <xdr:nvSpPr>
              <xdr:cNvPr id="2050" name="Group Box 2" hidden="1">
                <a:extLst>
                  <a:ext uri="{63B3BB69-23CF-44E3-9099-C40C66FF867C}">
                    <a14:compatExt spid="_x0000_s2050"/>
                  </a:ext>
                </a:extLst>
              </xdr:cNvPr>
              <xdr:cNvSpPr/>
            </xdr:nvSpPr>
            <xdr:spPr bwMode="auto">
              <a:xfrm>
                <a:off x="3037649" y="712168"/>
                <a:ext cx="1562103"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2051" name="Option Button 3" hidden="1">
                <a:extLst>
                  <a:ext uri="{63B3BB69-23CF-44E3-9099-C40C66FF867C}">
                    <a14:compatExt spid="_x0000_s2051"/>
                  </a:ext>
                </a:extLst>
              </xdr:cNvPr>
              <xdr:cNvSpPr/>
            </xdr:nvSpPr>
            <xdr:spPr bwMode="auto">
              <a:xfrm>
                <a:off x="3283848" y="787803"/>
                <a:ext cx="45312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2052" name="Option Button 4" hidden="1">
                <a:extLst>
                  <a:ext uri="{63B3BB69-23CF-44E3-9099-C40C66FF867C}">
                    <a14:compatExt spid="_x0000_s2052"/>
                  </a:ext>
                </a:extLst>
              </xdr:cNvPr>
              <xdr:cNvSpPr/>
            </xdr:nvSpPr>
            <xdr:spPr bwMode="auto">
              <a:xfrm>
                <a:off x="3954036"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5169102</xdr:colOff>
          <xdr:row>0</xdr:row>
          <xdr:rowOff>66676</xdr:rowOff>
        </xdr:from>
        <xdr:to>
          <xdr:col>1</xdr:col>
          <xdr:colOff>6686550</xdr:colOff>
          <xdr:row>0</xdr:row>
          <xdr:rowOff>504825</xdr:rowOff>
        </xdr:to>
        <xdr:grpSp>
          <xdr:nvGrpSpPr>
            <xdr:cNvPr id="2" name="Gruppe 1"/>
            <xdr:cNvGrpSpPr/>
          </xdr:nvGrpSpPr>
          <xdr:grpSpPr>
            <a:xfrm>
              <a:off x="5797752" y="66674"/>
              <a:ext cx="1517448" cy="438148"/>
              <a:chOff x="3215497" y="744338"/>
              <a:chExt cx="1562104" cy="307008"/>
            </a:xfrm>
          </xdr:grpSpPr>
          <xdr:sp macro="" textlink="">
            <xdr:nvSpPr>
              <xdr:cNvPr id="7169" name="Group Box 1" hidden="1">
                <a:extLst>
                  <a:ext uri="{63B3BB69-23CF-44E3-9099-C40C66FF867C}">
                    <a14:compatExt spid="_x0000_s7169"/>
                  </a:ext>
                </a:extLst>
              </xdr:cNvPr>
              <xdr:cNvSpPr/>
            </xdr:nvSpPr>
            <xdr:spPr bwMode="auto">
              <a:xfrm>
                <a:off x="3215497" y="744338"/>
                <a:ext cx="1562104"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7170" name="Option Button 2" hidden="1">
                <a:extLst>
                  <a:ext uri="{63B3BB69-23CF-44E3-9099-C40C66FF867C}">
                    <a14:compatExt spid="_x0000_s7170"/>
                  </a:ext>
                </a:extLst>
              </xdr:cNvPr>
              <xdr:cNvSpPr/>
            </xdr:nvSpPr>
            <xdr:spPr bwMode="auto">
              <a:xfrm>
                <a:off x="3283848" y="787803"/>
                <a:ext cx="453125"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7171" name="Option Button 3" hidden="1">
                <a:extLst>
                  <a:ext uri="{63B3BB69-23CF-44E3-9099-C40C66FF867C}">
                    <a14:compatExt spid="_x0000_s7171"/>
                  </a:ext>
                </a:extLst>
              </xdr:cNvPr>
              <xdr:cNvSpPr/>
            </xdr:nvSpPr>
            <xdr:spPr bwMode="auto">
              <a:xfrm>
                <a:off x="3954029"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4886325</xdr:colOff>
          <xdr:row>0</xdr:row>
          <xdr:rowOff>112093</xdr:rowOff>
        </xdr:from>
        <xdr:to>
          <xdr:col>1</xdr:col>
          <xdr:colOff>6600825</xdr:colOff>
          <xdr:row>0</xdr:row>
          <xdr:rowOff>457200</xdr:rowOff>
        </xdr:to>
        <xdr:grpSp>
          <xdr:nvGrpSpPr>
            <xdr:cNvPr id="2" name="Gruppe 1"/>
            <xdr:cNvGrpSpPr/>
          </xdr:nvGrpSpPr>
          <xdr:grpSpPr>
            <a:xfrm>
              <a:off x="5495922" y="112093"/>
              <a:ext cx="1714499" cy="345107"/>
              <a:chOff x="3092661" y="731222"/>
              <a:chExt cx="1562102" cy="307008"/>
            </a:xfrm>
          </xdr:grpSpPr>
          <xdr:sp macro="" textlink="">
            <xdr:nvSpPr>
              <xdr:cNvPr id="9217" name="Group Box 1" hidden="1">
                <a:extLst>
                  <a:ext uri="{63B3BB69-23CF-44E3-9099-C40C66FF867C}">
                    <a14:compatExt spid="_x0000_s9217"/>
                  </a:ext>
                </a:extLst>
              </xdr:cNvPr>
              <xdr:cNvSpPr/>
            </xdr:nvSpPr>
            <xdr:spPr bwMode="auto">
              <a:xfrm>
                <a:off x="3092661" y="731222"/>
                <a:ext cx="1562102"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9218" name="Option Button 2" hidden="1">
                <a:extLst>
                  <a:ext uri="{63B3BB69-23CF-44E3-9099-C40C66FF867C}">
                    <a14:compatExt spid="_x0000_s9218"/>
                  </a:ext>
                </a:extLst>
              </xdr:cNvPr>
              <xdr:cNvSpPr/>
            </xdr:nvSpPr>
            <xdr:spPr bwMode="auto">
              <a:xfrm>
                <a:off x="3283848" y="787803"/>
                <a:ext cx="45312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9219" name="Option Button 3" hidden="1">
                <a:extLst>
                  <a:ext uri="{63B3BB69-23CF-44E3-9099-C40C66FF867C}">
                    <a14:compatExt spid="_x0000_s9219"/>
                  </a:ext>
                </a:extLst>
              </xdr:cNvPr>
              <xdr:cNvSpPr/>
            </xdr:nvSpPr>
            <xdr:spPr bwMode="auto">
              <a:xfrm>
                <a:off x="3954036"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twoCellAnchor editAs="oneCell">
    <xdr:from>
      <xdr:col>1</xdr:col>
      <xdr:colOff>28575</xdr:colOff>
      <xdr:row>13</xdr:row>
      <xdr:rowOff>180975</xdr:rowOff>
    </xdr:from>
    <xdr:to>
      <xdr:col>1</xdr:col>
      <xdr:colOff>8619051</xdr:colOff>
      <xdr:row>21</xdr:row>
      <xdr:rowOff>142689</xdr:rowOff>
    </xdr:to>
    <xdr:pic>
      <xdr:nvPicPr>
        <xdr:cNvPr id="6" name="Billede 5"/>
        <xdr:cNvPicPr>
          <a:picLocks noChangeAspect="1"/>
        </xdr:cNvPicPr>
      </xdr:nvPicPr>
      <xdr:blipFill>
        <a:blip xmlns:r="http://schemas.openxmlformats.org/officeDocument/2006/relationships" r:embed="rId1"/>
        <a:stretch>
          <a:fillRect/>
        </a:stretch>
      </xdr:blipFill>
      <xdr:spPr>
        <a:xfrm>
          <a:off x="638175" y="3467100"/>
          <a:ext cx="8590476" cy="1485714"/>
        </a:xfrm>
        <a:prstGeom prst="rect">
          <a:avLst/>
        </a:prstGeom>
      </xdr:spPr>
    </xdr:pic>
    <xdr:clientData/>
  </xdr:twoCellAnchor>
  <xdr:twoCellAnchor editAs="oneCell">
    <xdr:from>
      <xdr:col>1</xdr:col>
      <xdr:colOff>190500</xdr:colOff>
      <xdr:row>47</xdr:row>
      <xdr:rowOff>104775</xdr:rowOff>
    </xdr:from>
    <xdr:to>
      <xdr:col>1</xdr:col>
      <xdr:colOff>8591550</xdr:colOff>
      <xdr:row>66</xdr:row>
      <xdr:rowOff>95250</xdr:rowOff>
    </xdr:to>
    <xdr:pic>
      <xdr:nvPicPr>
        <xdr:cNvPr id="7" name="Billede 6"/>
        <xdr:cNvPicPr/>
      </xdr:nvPicPr>
      <xdr:blipFill>
        <a:blip xmlns:r="http://schemas.openxmlformats.org/officeDocument/2006/relationships" r:embed="rId2"/>
        <a:stretch>
          <a:fillRect/>
        </a:stretch>
      </xdr:blipFill>
      <xdr:spPr>
        <a:xfrm>
          <a:off x="800100" y="5267325"/>
          <a:ext cx="8401050" cy="3657600"/>
        </a:xfrm>
        <a:prstGeom prst="rect">
          <a:avLst/>
        </a:prstGeom>
      </xdr:spPr>
    </xdr:pic>
    <xdr:clientData/>
  </xdr:twoCellAnchor>
  <xdr:twoCellAnchor>
    <xdr:from>
      <xdr:col>1</xdr:col>
      <xdr:colOff>7242021</xdr:colOff>
      <xdr:row>50</xdr:row>
      <xdr:rowOff>80030</xdr:rowOff>
    </xdr:from>
    <xdr:to>
      <xdr:col>1</xdr:col>
      <xdr:colOff>7679957</xdr:colOff>
      <xdr:row>55</xdr:row>
      <xdr:rowOff>104311</xdr:rowOff>
    </xdr:to>
    <xdr:sp macro="" textlink="">
      <xdr:nvSpPr>
        <xdr:cNvPr id="8" name="Højrepil 7"/>
        <xdr:cNvSpPr/>
      </xdr:nvSpPr>
      <xdr:spPr>
        <a:xfrm rot="8010354">
          <a:off x="7558386" y="10917440"/>
          <a:ext cx="1024406" cy="437936"/>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editAs="oneCell">
    <xdr:from>
      <xdr:col>1</xdr:col>
      <xdr:colOff>152400</xdr:colOff>
      <xdr:row>72</xdr:row>
      <xdr:rowOff>190499</xdr:rowOff>
    </xdr:from>
    <xdr:to>
      <xdr:col>1</xdr:col>
      <xdr:colOff>8763000</xdr:colOff>
      <xdr:row>98</xdr:row>
      <xdr:rowOff>76200</xdr:rowOff>
    </xdr:to>
    <xdr:pic>
      <xdr:nvPicPr>
        <xdr:cNvPr id="9" name="Billede 8"/>
        <xdr:cNvPicPr/>
      </xdr:nvPicPr>
      <xdr:blipFill rotWithShape="1">
        <a:blip xmlns:r="http://schemas.openxmlformats.org/officeDocument/2006/relationships" r:embed="rId3"/>
        <a:srcRect l="24218" t="9445" r="23125" b="18607"/>
        <a:stretch/>
      </xdr:blipFill>
      <xdr:spPr bwMode="auto">
        <a:xfrm>
          <a:off x="762000" y="10201274"/>
          <a:ext cx="8610600" cy="4838701"/>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5044420</xdr:colOff>
      <xdr:row>83</xdr:row>
      <xdr:rowOff>140124</xdr:rowOff>
    </xdr:from>
    <xdr:to>
      <xdr:col>1</xdr:col>
      <xdr:colOff>5467485</xdr:colOff>
      <xdr:row>88</xdr:row>
      <xdr:rowOff>158517</xdr:rowOff>
    </xdr:to>
    <xdr:sp macro="" textlink="">
      <xdr:nvSpPr>
        <xdr:cNvPr id="10" name="Højrepil 9"/>
        <xdr:cNvSpPr/>
      </xdr:nvSpPr>
      <xdr:spPr>
        <a:xfrm rot="8010354">
          <a:off x="5380106" y="12520313"/>
          <a:ext cx="970893" cy="42306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1</xdr:col>
      <xdr:colOff>8206718</xdr:colOff>
      <xdr:row>90</xdr:row>
      <xdr:rowOff>6775</xdr:rowOff>
    </xdr:from>
    <xdr:to>
      <xdr:col>1</xdr:col>
      <xdr:colOff>8629783</xdr:colOff>
      <xdr:row>95</xdr:row>
      <xdr:rowOff>25168</xdr:rowOff>
    </xdr:to>
    <xdr:sp macro="" textlink="">
      <xdr:nvSpPr>
        <xdr:cNvPr id="11" name="Højrepil 10"/>
        <xdr:cNvSpPr/>
      </xdr:nvSpPr>
      <xdr:spPr>
        <a:xfrm rot="8010354">
          <a:off x="8542404" y="13720464"/>
          <a:ext cx="970893" cy="42306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editAs="oneCell">
    <xdr:from>
      <xdr:col>1</xdr:col>
      <xdr:colOff>219074</xdr:colOff>
      <xdr:row>102</xdr:row>
      <xdr:rowOff>76199</xdr:rowOff>
    </xdr:from>
    <xdr:to>
      <xdr:col>1</xdr:col>
      <xdr:colOff>8686799</xdr:colOff>
      <xdr:row>130</xdr:row>
      <xdr:rowOff>9524</xdr:rowOff>
    </xdr:to>
    <xdr:pic>
      <xdr:nvPicPr>
        <xdr:cNvPr id="12" name="Billede 1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1339" t="10131" r="13228" b="10553"/>
        <a:stretch/>
      </xdr:blipFill>
      <xdr:spPr bwMode="auto">
        <a:xfrm>
          <a:off x="828674" y="15801974"/>
          <a:ext cx="8467725" cy="5267325"/>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7044668</xdr:colOff>
      <xdr:row>116</xdr:row>
      <xdr:rowOff>187750</xdr:rowOff>
    </xdr:from>
    <xdr:to>
      <xdr:col>1</xdr:col>
      <xdr:colOff>7467733</xdr:colOff>
      <xdr:row>122</xdr:row>
      <xdr:rowOff>15643</xdr:rowOff>
    </xdr:to>
    <xdr:sp macro="" textlink="">
      <xdr:nvSpPr>
        <xdr:cNvPr id="13" name="Højrepil 12"/>
        <xdr:cNvSpPr/>
      </xdr:nvSpPr>
      <xdr:spPr>
        <a:xfrm rot="8010354">
          <a:off x="7380354" y="18854439"/>
          <a:ext cx="970893" cy="42306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editAs="oneCell">
    <xdr:from>
      <xdr:col>1</xdr:col>
      <xdr:colOff>123824</xdr:colOff>
      <xdr:row>136</xdr:row>
      <xdr:rowOff>85725</xdr:rowOff>
    </xdr:from>
    <xdr:to>
      <xdr:col>1</xdr:col>
      <xdr:colOff>8610599</xdr:colOff>
      <xdr:row>170</xdr:row>
      <xdr:rowOff>130781</xdr:rowOff>
    </xdr:to>
    <xdr:pic>
      <xdr:nvPicPr>
        <xdr:cNvPr id="4" name="Billede 3"/>
        <xdr:cNvPicPr>
          <a:picLocks noChangeAspect="1"/>
        </xdr:cNvPicPr>
      </xdr:nvPicPr>
      <xdr:blipFill>
        <a:blip xmlns:r="http://schemas.openxmlformats.org/officeDocument/2006/relationships" r:embed="rId5"/>
        <a:stretch>
          <a:fillRect/>
        </a:stretch>
      </xdr:blipFill>
      <xdr:spPr>
        <a:xfrm>
          <a:off x="733424" y="22526625"/>
          <a:ext cx="8486775" cy="6522056"/>
        </a:xfrm>
        <a:prstGeom prst="rect">
          <a:avLst/>
        </a:prstGeom>
      </xdr:spPr>
    </xdr:pic>
    <xdr:clientData/>
  </xdr:twoCellAnchor>
  <xdr:twoCellAnchor editAs="oneCell">
    <xdr:from>
      <xdr:col>1</xdr:col>
      <xdr:colOff>104775</xdr:colOff>
      <xdr:row>175</xdr:row>
      <xdr:rowOff>123825</xdr:rowOff>
    </xdr:from>
    <xdr:to>
      <xdr:col>1</xdr:col>
      <xdr:colOff>8890053</xdr:colOff>
      <xdr:row>204</xdr:row>
      <xdr:rowOff>9525</xdr:rowOff>
    </xdr:to>
    <xdr:pic>
      <xdr:nvPicPr>
        <xdr:cNvPr id="5" name="Billede 4"/>
        <xdr:cNvPicPr>
          <a:picLocks noChangeAspect="1"/>
        </xdr:cNvPicPr>
      </xdr:nvPicPr>
      <xdr:blipFill>
        <a:blip xmlns:r="http://schemas.openxmlformats.org/officeDocument/2006/relationships" r:embed="rId6"/>
        <a:stretch>
          <a:fillRect/>
        </a:stretch>
      </xdr:blipFill>
      <xdr:spPr>
        <a:xfrm>
          <a:off x="714375" y="30051375"/>
          <a:ext cx="8785278" cy="5410200"/>
        </a:xfrm>
        <a:prstGeom prst="rect">
          <a:avLst/>
        </a:prstGeom>
      </xdr:spPr>
    </xdr:pic>
    <xdr:clientData/>
  </xdr:twoCellAnchor>
  <xdr:twoCellAnchor editAs="oneCell">
    <xdr:from>
      <xdr:col>0</xdr:col>
      <xdr:colOff>542925</xdr:colOff>
      <xdr:row>29</xdr:row>
      <xdr:rowOff>66675</xdr:rowOff>
    </xdr:from>
    <xdr:to>
      <xdr:col>1</xdr:col>
      <xdr:colOff>8483747</xdr:colOff>
      <xdr:row>44</xdr:row>
      <xdr:rowOff>28575</xdr:rowOff>
    </xdr:to>
    <xdr:pic>
      <xdr:nvPicPr>
        <xdr:cNvPr id="18" name="Billede 17"/>
        <xdr:cNvPicPr>
          <a:picLocks noChangeAspect="1"/>
        </xdr:cNvPicPr>
      </xdr:nvPicPr>
      <xdr:blipFill>
        <a:blip xmlns:r="http://schemas.openxmlformats.org/officeDocument/2006/relationships" r:embed="rId7"/>
        <a:stretch>
          <a:fillRect/>
        </a:stretch>
      </xdr:blipFill>
      <xdr:spPr>
        <a:xfrm>
          <a:off x="542925" y="6324600"/>
          <a:ext cx="8550422" cy="3505200"/>
        </a:xfrm>
        <a:prstGeom prst="rect">
          <a:avLst/>
        </a:prstGeom>
      </xdr:spPr>
    </xdr:pic>
    <xdr:clientData/>
  </xdr:twoCellAnchor>
  <xdr:twoCellAnchor>
    <xdr:from>
      <xdr:col>1</xdr:col>
      <xdr:colOff>7527771</xdr:colOff>
      <xdr:row>36</xdr:row>
      <xdr:rowOff>3833</xdr:rowOff>
    </xdr:from>
    <xdr:to>
      <xdr:col>1</xdr:col>
      <xdr:colOff>7965707</xdr:colOff>
      <xdr:row>40</xdr:row>
      <xdr:rowOff>75739</xdr:rowOff>
    </xdr:to>
    <xdr:sp macro="" textlink="">
      <xdr:nvSpPr>
        <xdr:cNvPr id="20" name="Højrepil 19"/>
        <xdr:cNvSpPr/>
      </xdr:nvSpPr>
      <xdr:spPr>
        <a:xfrm rot="8010354">
          <a:off x="7844136" y="8193293"/>
          <a:ext cx="1024406" cy="437936"/>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5838825</xdr:colOff>
          <xdr:row>0</xdr:row>
          <xdr:rowOff>83518</xdr:rowOff>
        </xdr:from>
        <xdr:to>
          <xdr:col>1</xdr:col>
          <xdr:colOff>7886700</xdr:colOff>
          <xdr:row>0</xdr:row>
          <xdr:rowOff>466725</xdr:rowOff>
        </xdr:to>
        <xdr:grpSp>
          <xdr:nvGrpSpPr>
            <xdr:cNvPr id="2" name="Gruppe 1"/>
            <xdr:cNvGrpSpPr/>
          </xdr:nvGrpSpPr>
          <xdr:grpSpPr>
            <a:xfrm>
              <a:off x="6448428" y="83518"/>
              <a:ext cx="2047876" cy="383207"/>
              <a:chOff x="3092648" y="731237"/>
              <a:chExt cx="1562103" cy="307008"/>
            </a:xfrm>
          </xdr:grpSpPr>
          <xdr:sp macro="" textlink="">
            <xdr:nvSpPr>
              <xdr:cNvPr id="10241" name="Group Box 1" hidden="1">
                <a:extLst>
                  <a:ext uri="{63B3BB69-23CF-44E3-9099-C40C66FF867C}">
                    <a14:compatExt spid="_x0000_s10241"/>
                  </a:ext>
                </a:extLst>
              </xdr:cNvPr>
              <xdr:cNvSpPr/>
            </xdr:nvSpPr>
            <xdr:spPr bwMode="auto">
              <a:xfrm>
                <a:off x="3092648" y="731237"/>
                <a:ext cx="1562103"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10242" name="Option Button 2" hidden="1">
                <a:extLst>
                  <a:ext uri="{63B3BB69-23CF-44E3-9099-C40C66FF867C}">
                    <a14:compatExt spid="_x0000_s10242"/>
                  </a:ext>
                </a:extLst>
              </xdr:cNvPr>
              <xdr:cNvSpPr/>
            </xdr:nvSpPr>
            <xdr:spPr bwMode="auto">
              <a:xfrm>
                <a:off x="3283848" y="787803"/>
                <a:ext cx="45312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10243" name="Option Button 3" hidden="1">
                <a:extLst>
                  <a:ext uri="{63B3BB69-23CF-44E3-9099-C40C66FF867C}">
                    <a14:compatExt spid="_x0000_s10243"/>
                  </a:ext>
                </a:extLst>
              </xdr:cNvPr>
              <xdr:cNvSpPr/>
            </xdr:nvSpPr>
            <xdr:spPr bwMode="auto">
              <a:xfrm>
                <a:off x="3954036"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hyperlink" Target="http://www.dst.dk/regn" TargetMode="External"/><Relationship Id="rId7" Type="http://schemas.openxmlformats.org/officeDocument/2006/relationships/ctrlProp" Target="../ctrlProps/ctrlProp10.xml"/><Relationship Id="rId2" Type="http://schemas.openxmlformats.org/officeDocument/2006/relationships/hyperlink" Target="http://www.dst.dk/regn-en" TargetMode="External"/><Relationship Id="rId1" Type="http://schemas.openxmlformats.org/officeDocument/2006/relationships/hyperlink" Target="http://www.dst.dk/regn"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4.bin"/><Relationship Id="rId9" Type="http://schemas.openxmlformats.org/officeDocument/2006/relationships/ctrlProp" Target="../ctrlProps/ctrlProp1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8"/>
  <sheetViews>
    <sheetView showGridLines="0" tabSelected="1" workbookViewId="0">
      <selection activeCell="B1" sqref="B1"/>
    </sheetView>
  </sheetViews>
  <sheetFormatPr defaultColWidth="9.140625" defaultRowHeight="15" outlineLevelCol="1" x14ac:dyDescent="0.25"/>
  <cols>
    <col min="1" max="1" width="9.140625" style="2"/>
    <col min="2" max="2" width="125.5703125" style="2" customWidth="1"/>
    <col min="3" max="3" width="118.7109375" style="4" hidden="1" customWidth="1" outlineLevel="1"/>
    <col min="4" max="4" width="97.28515625" style="4" hidden="1" customWidth="1" outlineLevel="1"/>
    <col min="5" max="5" width="9.140625" style="10" hidden="1" customWidth="1" outlineLevel="1"/>
    <col min="6" max="6" width="9.140625" style="11" collapsed="1"/>
    <col min="7" max="7" width="9.140625" style="30"/>
    <col min="8" max="16384" width="9.140625" style="4"/>
  </cols>
  <sheetData>
    <row r="1" spans="1:5" ht="41.25" customHeight="1" thickBot="1" x14ac:dyDescent="0.5">
      <c r="A1" s="126" t="str">
        <f ca="1">OFFSET($C1,0,E1-1)</f>
        <v xml:space="preserve">Regnskabsstatistik </v>
      </c>
      <c r="B1" s="22"/>
      <c r="C1" s="4" t="s">
        <v>395</v>
      </c>
      <c r="D1" s="128" t="s">
        <v>638</v>
      </c>
      <c r="E1" s="10">
        <v>1</v>
      </c>
    </row>
    <row r="2" spans="1:5" ht="32.25" customHeight="1" x14ac:dyDescent="0.25">
      <c r="A2" s="125"/>
      <c r="B2" s="242" t="str">
        <f ca="1">OFFSET($C2,0,$E$1-1)</f>
        <v>Dette er en vejledning til indberetning til Regnskabsstatistikken.</v>
      </c>
      <c r="C2" s="240" t="s">
        <v>402</v>
      </c>
      <c r="D2" s="246" t="s">
        <v>401</v>
      </c>
      <c r="E2" s="4"/>
    </row>
    <row r="3" spans="1:5" ht="24" customHeight="1" x14ac:dyDescent="0.25">
      <c r="A3" s="125"/>
      <c r="B3" s="244" t="str">
        <f ca="1">OFFSET($C3,0,$E$1-1)</f>
        <v>Læs venligst Start-siden grundigt.</v>
      </c>
      <c r="C3" s="240" t="s">
        <v>360</v>
      </c>
      <c r="D3" s="12" t="s">
        <v>415</v>
      </c>
      <c r="E3" s="4"/>
    </row>
    <row r="4" spans="1:5" ht="9" customHeight="1" x14ac:dyDescent="0.25">
      <c r="A4" s="125"/>
      <c r="B4" s="242"/>
      <c r="C4" s="240"/>
      <c r="D4" s="12"/>
      <c r="E4" s="4"/>
    </row>
    <row r="5" spans="1:5" x14ac:dyDescent="0.25">
      <c r="A5" s="16"/>
      <c r="B5" s="127" t="str">
        <f t="shared" ref="B5:B10" ca="1" si="0">OFFSET($C5,0,$E$1-1)</f>
        <v xml:space="preserve">Regnskabsstatistik </v>
      </c>
      <c r="C5" s="123" t="s">
        <v>395</v>
      </c>
      <c r="D5" s="128" t="s">
        <v>403</v>
      </c>
    </row>
    <row r="6" spans="1:5" ht="37.5" customHeight="1" x14ac:dyDescent="0.25">
      <c r="A6" s="125"/>
      <c r="B6" s="242" t="str">
        <f t="shared" ca="1" si="0"/>
        <v xml:space="preserve">Arket " Regnskabsstatistik" viser indberetningsskemaet. 
Alle de grå felter skal udfyldes for, at indberetningen er korrekt. </v>
      </c>
      <c r="C6" s="240" t="s">
        <v>361</v>
      </c>
      <c r="D6" s="300" t="s">
        <v>408</v>
      </c>
    </row>
    <row r="7" spans="1:5" ht="15.75" customHeight="1" x14ac:dyDescent="0.25">
      <c r="A7" s="125"/>
      <c r="B7" s="241" t="str">
        <f t="shared" ca="1" si="0"/>
        <v>Hvis du ikke har tal for en given post, skrives et "0".</v>
      </c>
      <c r="C7" s="122" t="s">
        <v>362</v>
      </c>
      <c r="D7" s="130" t="s">
        <v>404</v>
      </c>
    </row>
    <row r="8" spans="1:5" ht="16.5" customHeight="1" x14ac:dyDescent="0.25">
      <c r="A8" s="125"/>
      <c r="B8" s="241" t="str">
        <f t="shared" ca="1" si="0"/>
        <v xml:space="preserve">Posterne skrives i hele 1.000 kroner og må ikke indeholde decimaler - i eksemplet er anvendt DKK. </v>
      </c>
      <c r="C8" s="122" t="s">
        <v>639</v>
      </c>
      <c r="D8" s="130" t="s">
        <v>405</v>
      </c>
    </row>
    <row r="9" spans="1:5" ht="42" customHeight="1" x14ac:dyDescent="0.25">
      <c r="A9" s="125"/>
      <c r="B9" s="241" t="str">
        <f t="shared" ca="1" si="0"/>
        <v>• Kun pkt. 8, 19, 24-27 samt pkt. 55 må indeholde et negativt fortegn.</v>
      </c>
      <c r="C9" s="122" t="s">
        <v>640</v>
      </c>
      <c r="D9" s="122" t="s">
        <v>414</v>
      </c>
    </row>
    <row r="10" spans="1:5" ht="48" customHeight="1" x14ac:dyDescent="0.25">
      <c r="A10" s="125"/>
      <c r="B10" s="242" t="str">
        <f t="shared" ca="1" si="0"/>
        <v>• Der er indlagt nogle valideringer i cellerne. Hvis den en celle farves rødt, skyldes det enten forkerte fortegn eller decimaler i cellen. 
Derfor tjek venligst dine indtastede tal igen.</v>
      </c>
      <c r="C10" s="240" t="s">
        <v>641</v>
      </c>
      <c r="D10" s="240" t="s">
        <v>406</v>
      </c>
    </row>
    <row r="11" spans="1:5" ht="6" customHeight="1" x14ac:dyDescent="0.25">
      <c r="A11" s="125"/>
      <c r="B11" s="124"/>
      <c r="C11" s="122"/>
      <c r="D11" s="12"/>
      <c r="E11" s="4"/>
    </row>
    <row r="12" spans="1:5" ht="18" customHeight="1" x14ac:dyDescent="0.25">
      <c r="A12" s="125"/>
      <c r="B12" s="127" t="str">
        <f t="shared" ref="B12:B18" ca="1" si="1">OFFSET($C12,0,$E$1-1)</f>
        <v xml:space="preserve">Excel-arket indeholder følgende faner: </v>
      </c>
      <c r="C12" s="122" t="s">
        <v>386</v>
      </c>
      <c r="D12" s="12" t="s">
        <v>407</v>
      </c>
      <c r="E12" s="4"/>
    </row>
    <row r="13" spans="1:5" x14ac:dyDescent="0.25">
      <c r="A13" s="16"/>
      <c r="B13" s="242" t="str">
        <f t="shared" ca="1" si="1"/>
        <v>1. ¨Start-guide¨: Her finder du en forside med oversigt og generelle råd vedrørende Regnskabsstatistikken.</v>
      </c>
      <c r="C13" s="122" t="s">
        <v>642</v>
      </c>
      <c r="D13" s="122" t="s">
        <v>409</v>
      </c>
    </row>
    <row r="14" spans="1:5" ht="38.25" customHeight="1" x14ac:dyDescent="0.25">
      <c r="B14" s="242" t="str">
        <f t="shared" ca="1" si="1"/>
        <v>2. ¨Regnskabsstatistik¨: Her indtaster du selve indberetningen.
• Hvis du kopierer og indsætter tal, indsæt kun tal uden formatering.</v>
      </c>
      <c r="C14" s="253" t="s">
        <v>643</v>
      </c>
      <c r="D14" s="239" t="s">
        <v>410</v>
      </c>
    </row>
    <row r="15" spans="1:5" ht="60" customHeight="1" x14ac:dyDescent="0.25">
      <c r="B15" s="242" t="str">
        <f t="shared" ca="1" si="1"/>
        <v>3. ¨REGN information¨: Denne fane indeholder en mere detaljeret oversigt over de enkelte poster, som vi efterspørger til Regnskabsstatistikken.
-Er du i tvivl om en post, kan du ofte finde et svar her.</v>
      </c>
      <c r="C15" s="253" t="s">
        <v>644</v>
      </c>
      <c r="D15" s="239" t="s">
        <v>411</v>
      </c>
    </row>
    <row r="16" spans="1:5" ht="33" customHeight="1" x14ac:dyDescent="0.25">
      <c r="B16" s="242" t="str">
        <f t="shared" ca="1" si="1"/>
        <v>4. ¨XBRL¨: I denne fane ligger selve XBRL-koden. Det er her, du finder og trækker den færdige XBRL-fil, som kan bruges til at indberette til Regnskabsstatistikken.</v>
      </c>
      <c r="C16" s="253" t="s">
        <v>645</v>
      </c>
      <c r="D16" s="239" t="s">
        <v>412</v>
      </c>
    </row>
    <row r="17" spans="1:4" ht="52.5" customHeight="1" x14ac:dyDescent="0.25">
      <c r="B17" s="242" t="str">
        <f t="shared" ca="1" si="1"/>
        <v>5. ¨XBRL upload¨: I denne fane ligger der en vejledning i, hvordan du danner og gemmer en XBRL-fil (fra fanen: ¨XBRL¨),
samt hvordan du efterfølgende indberetter til Regnskabsstatistikken med en XBRL-fil.</v>
      </c>
      <c r="C17" s="253" t="s">
        <v>646</v>
      </c>
      <c r="D17" s="239" t="s">
        <v>413</v>
      </c>
    </row>
    <row r="18" spans="1:4" x14ac:dyDescent="0.25">
      <c r="B18" s="254" t="str">
        <f t="shared" ca="1" si="1"/>
        <v>6. ¨FAQ¨: Q&amp;A.</v>
      </c>
      <c r="C18" s="4" t="s">
        <v>647</v>
      </c>
      <c r="D18" s="4" t="s">
        <v>647</v>
      </c>
    </row>
    <row r="19" spans="1:4" x14ac:dyDescent="0.25">
      <c r="A19" s="3"/>
      <c r="B19" s="124"/>
      <c r="C19"/>
    </row>
    <row r="20" spans="1:4" ht="18.75" x14ac:dyDescent="0.3">
      <c r="A20" s="3"/>
      <c r="B20" s="187"/>
    </row>
    <row r="21" spans="1:4" x14ac:dyDescent="0.25">
      <c r="A21" s="3"/>
      <c r="C21" s="122"/>
    </row>
    <row r="22" spans="1:4" x14ac:dyDescent="0.25">
      <c r="A22" s="3"/>
      <c r="B22" s="124"/>
      <c r="C22" s="122"/>
    </row>
    <row r="23" spans="1:4" x14ac:dyDescent="0.25">
      <c r="A23" s="3"/>
      <c r="B23" s="124"/>
    </row>
    <row r="24" spans="1:4" x14ac:dyDescent="0.25">
      <c r="A24" s="3"/>
      <c r="B24" s="124"/>
      <c r="C24" s="122"/>
      <c r="D24" s="129"/>
    </row>
    <row r="25" spans="1:4" x14ac:dyDescent="0.25">
      <c r="A25" s="3"/>
      <c r="B25" s="124"/>
      <c r="C25" s="122"/>
    </row>
    <row r="26" spans="1:4" x14ac:dyDescent="0.25">
      <c r="B26" s="124"/>
    </row>
    <row r="27" spans="1:4" x14ac:dyDescent="0.25">
      <c r="B27" s="124"/>
    </row>
    <row r="28" spans="1:4" x14ac:dyDescent="0.25">
      <c r="B28" s="124"/>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3" r:id="rId4" name="Group Box 11">
              <controlPr defaultSize="0" autoFill="0" autoPict="0">
                <anchor moveWithCells="1">
                  <from>
                    <xdr:col>1</xdr:col>
                    <xdr:colOff>4857750</xdr:colOff>
                    <xdr:row>0</xdr:row>
                    <xdr:rowOff>114300</xdr:rowOff>
                  </from>
                  <to>
                    <xdr:col>1</xdr:col>
                    <xdr:colOff>6534150</xdr:colOff>
                    <xdr:row>0</xdr:row>
                    <xdr:rowOff>428625</xdr:rowOff>
                  </to>
                </anchor>
              </controlPr>
            </control>
          </mc:Choice>
        </mc:AlternateContent>
        <mc:AlternateContent xmlns:mc="http://schemas.openxmlformats.org/markup-compatibility/2006">
          <mc:Choice Requires="x14">
            <control shapeId="3084" r:id="rId5" name="Option Button 12">
              <controlPr defaultSize="0" autoFill="0" autoLine="0" autoPict="0">
                <anchor moveWithCells="1">
                  <from>
                    <xdr:col>1</xdr:col>
                    <xdr:colOff>5057775</xdr:colOff>
                    <xdr:row>0</xdr:row>
                    <xdr:rowOff>171450</xdr:rowOff>
                  </from>
                  <to>
                    <xdr:col>1</xdr:col>
                    <xdr:colOff>5543550</xdr:colOff>
                    <xdr:row>0</xdr:row>
                    <xdr:rowOff>409575</xdr:rowOff>
                  </to>
                </anchor>
              </controlPr>
            </control>
          </mc:Choice>
        </mc:AlternateContent>
        <mc:AlternateContent xmlns:mc="http://schemas.openxmlformats.org/markup-compatibility/2006">
          <mc:Choice Requires="x14">
            <control shapeId="3085" r:id="rId6" name="Option Button 13">
              <controlPr defaultSize="0" autoFill="0" autoLine="0" autoPict="0">
                <anchor moveWithCells="1">
                  <from>
                    <xdr:col>1</xdr:col>
                    <xdr:colOff>5781675</xdr:colOff>
                    <xdr:row>0</xdr:row>
                    <xdr:rowOff>171450</xdr:rowOff>
                  </from>
                  <to>
                    <xdr:col>1</xdr:col>
                    <xdr:colOff>6286500</xdr:colOff>
                    <xdr:row>0</xdr:row>
                    <xdr:rowOff>409575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2"/>
  <dimension ref="A1:AY152"/>
  <sheetViews>
    <sheetView showGridLines="0" zoomScaleNormal="100" workbookViewId="0">
      <pane xSplit="2" ySplit="1" topLeftCell="D2" activePane="bottomRight" state="frozen"/>
      <selection pane="topRight" activeCell="C1" sqref="C1"/>
      <selection pane="bottomLeft" activeCell="A2" sqref="A2"/>
      <selection pane="bottomRight" activeCell="B156" sqref="B156"/>
    </sheetView>
  </sheetViews>
  <sheetFormatPr defaultColWidth="9.140625" defaultRowHeight="15" outlineLevelCol="1" x14ac:dyDescent="0.25"/>
  <cols>
    <col min="1" max="1" width="8.5703125" style="2" customWidth="1"/>
    <col min="2" max="2" width="128" style="2" customWidth="1"/>
    <col min="3" max="3" width="125.28515625" style="4" hidden="1" customWidth="1" outlineLevel="1"/>
    <col min="4" max="4" width="118.42578125" style="182" hidden="1" customWidth="1" outlineLevel="1"/>
    <col min="5" max="5" width="9.5703125" style="10" customWidth="1" collapsed="1"/>
    <col min="6" max="6" width="11.7109375" style="11" customWidth="1"/>
    <col min="7" max="7" width="12.42578125" style="4" customWidth="1"/>
    <col min="8" max="16384" width="9.140625" style="4"/>
  </cols>
  <sheetData>
    <row r="1" spans="1:7" ht="33" customHeight="1" thickBot="1" x14ac:dyDescent="0.5">
      <c r="A1" s="37" t="str">
        <f ca="1">OFFSET($C1,0,form_lang-1)</f>
        <v>Regnskabsstatistik 2024</v>
      </c>
      <c r="B1" s="14"/>
      <c r="C1" s="1" t="s">
        <v>398</v>
      </c>
      <c r="D1" s="190" t="s">
        <v>637</v>
      </c>
      <c r="E1" s="1">
        <v>1</v>
      </c>
      <c r="F1" s="9"/>
    </row>
    <row r="2" spans="1:7" ht="16.5" thickTop="1" x14ac:dyDescent="0.25">
      <c r="A2" s="29"/>
      <c r="B2" s="38" t="str">
        <f ca="1">OFFSET($C2,0,form_lang-1)</f>
        <v>Regnskabsaflæggende virksomheds CVR-nr.</v>
      </c>
      <c r="C2" s="38" t="s">
        <v>13</v>
      </c>
      <c r="D2" s="191" t="s">
        <v>45</v>
      </c>
      <c r="E2" s="29"/>
      <c r="F2" s="298">
        <v>17150413</v>
      </c>
    </row>
    <row r="3" spans="1:7" ht="15.75" thickBot="1" x14ac:dyDescent="0.3">
      <c r="A3" s="18"/>
      <c r="B3" s="83" t="str">
        <f ca="1">OFFSET($C3,0,form_lang-1)</f>
        <v>Regnskabsaflæggende virksomheds navn</v>
      </c>
      <c r="C3" s="83" t="s">
        <v>12</v>
      </c>
      <c r="D3" s="192" t="s">
        <v>46</v>
      </c>
      <c r="E3" s="33" t="s">
        <v>59</v>
      </c>
      <c r="F3" s="281" t="s">
        <v>292</v>
      </c>
    </row>
    <row r="4" spans="1:7" ht="8.1" customHeight="1" x14ac:dyDescent="0.25">
      <c r="A4" s="15"/>
      <c r="B4" s="16"/>
      <c r="C4" s="16"/>
      <c r="D4" s="118"/>
      <c r="E4" s="64" t="s">
        <v>59</v>
      </c>
      <c r="F4" s="261"/>
    </row>
    <row r="5" spans="1:7" ht="20.100000000000001" customHeight="1" x14ac:dyDescent="0.25">
      <c r="A5" s="50" t="str">
        <f ca="1">OFFSET($C5,0,form_lang-1)</f>
        <v>Regnskabsår og valuta</v>
      </c>
      <c r="B5" s="51"/>
      <c r="C5" s="51" t="s">
        <v>20</v>
      </c>
      <c r="D5" s="193" t="s">
        <v>47</v>
      </c>
      <c r="E5" s="65" t="s">
        <v>59</v>
      </c>
      <c r="F5" s="282" t="s">
        <v>87</v>
      </c>
    </row>
    <row r="6" spans="1:7" ht="37.5" customHeight="1" x14ac:dyDescent="0.25">
      <c r="A6" s="16"/>
      <c r="B6" s="39" t="str">
        <f ca="1">OFFSET($C6,0,form_lang-1)</f>
        <v>De anførte oplysninger vedrører regnskabsperiode:  Fra ÅÅÅÅ-MM-DD og til ÅÅÅÅ-MM-DD</v>
      </c>
      <c r="C6" s="101" t="s">
        <v>305</v>
      </c>
      <c r="D6" s="81" t="s">
        <v>304</v>
      </c>
      <c r="E6" s="66" t="s">
        <v>59</v>
      </c>
      <c r="F6" s="55" t="s">
        <v>397</v>
      </c>
      <c r="G6" s="280" t="s">
        <v>396</v>
      </c>
    </row>
    <row r="7" spans="1:7" ht="8.1" customHeight="1" x14ac:dyDescent="0.25">
      <c r="A7" s="15"/>
      <c r="B7" s="15"/>
      <c r="C7" s="15"/>
      <c r="D7" s="80"/>
      <c r="E7" s="64" t="s">
        <v>59</v>
      </c>
      <c r="F7" s="261"/>
    </row>
    <row r="8" spans="1:7" x14ac:dyDescent="0.25">
      <c r="A8" s="15"/>
      <c r="B8" s="39" t="str">
        <f ca="1">OFFSET($C8,0,form_lang-1)</f>
        <v>Angiv, hvilken valuta virksomheden indberetter beløb i:</v>
      </c>
      <c r="C8" s="39" t="s">
        <v>76</v>
      </c>
      <c r="D8" s="81" t="s">
        <v>570</v>
      </c>
      <c r="E8" s="64" t="s">
        <v>59</v>
      </c>
      <c r="F8" s="283" t="s">
        <v>303</v>
      </c>
    </row>
    <row r="9" spans="1:7" ht="6.75" customHeight="1" thickBot="1" x14ac:dyDescent="0.3">
      <c r="A9" s="16"/>
      <c r="B9" s="16"/>
      <c r="C9" s="16"/>
      <c r="D9" s="118"/>
      <c r="E9" s="66" t="s">
        <v>59</v>
      </c>
      <c r="F9" s="284"/>
    </row>
    <row r="10" spans="1:7" ht="21.95" customHeight="1" x14ac:dyDescent="0.35">
      <c r="A10" s="26" t="str">
        <f ca="1">OFFSET($C10,0,form_lang-1)</f>
        <v>Resultatopgørelse</v>
      </c>
      <c r="B10" s="23"/>
      <c r="C10" s="23" t="s">
        <v>0</v>
      </c>
      <c r="D10" s="165" t="s">
        <v>48</v>
      </c>
      <c r="E10" s="67" t="s">
        <v>59</v>
      </c>
      <c r="F10" s="285" t="str">
        <f>IF(form_lang=1,"I alt for","In total for")</f>
        <v>I alt for</v>
      </c>
    </row>
    <row r="11" spans="1:7" ht="15.75" thickBot="1" x14ac:dyDescent="0.3">
      <c r="A11" s="22"/>
      <c r="B11" s="258" t="str">
        <f ca="1">OFFSET($C11,0,form_lang-1)</f>
        <v>Posterne er yderligere kommenteret i vejledningen.</v>
      </c>
      <c r="C11" t="s">
        <v>626</v>
      </c>
      <c r="D11" s="174" t="s">
        <v>385</v>
      </c>
      <c r="E11" s="36" t="s">
        <v>59</v>
      </c>
      <c r="F11" s="286" t="str">
        <f>IF(form_lang=1,"eget CVR-nr.","own CVR-no.")</f>
        <v>eget CVR-nr.</v>
      </c>
    </row>
    <row r="12" spans="1:7" ht="6.75" customHeight="1" x14ac:dyDescent="0.25">
      <c r="A12" s="16"/>
      <c r="B12" s="34"/>
      <c r="C12" s="34"/>
      <c r="D12" s="139"/>
      <c r="E12" s="66" t="s">
        <v>59</v>
      </c>
      <c r="F12" s="261"/>
    </row>
    <row r="13" spans="1:7" ht="54.95" customHeight="1" x14ac:dyDescent="0.25">
      <c r="A13" s="16"/>
      <c r="B13" s="131" t="str">
        <f ca="1">OFFSET($C13,0,form_lang-1)</f>
        <v>Indberetningen skal indeholde regnskabsdata for det udtrukkede cvr nr., indtast i højre kolonne (grå felter). 
Hvis jeres firma er et moderselskab, skal I kun indtaste oplysninger om moderselskabet, ikke hele koncernen.
Pkt.19 til 60, skal stemme overens med den officielle Årsrapport.</v>
      </c>
      <c r="C13" s="183" t="s">
        <v>502</v>
      </c>
      <c r="D13" s="153" t="s">
        <v>453</v>
      </c>
      <c r="E13" s="66" t="s">
        <v>59</v>
      </c>
      <c r="F13" s="261"/>
    </row>
    <row r="14" spans="1:7" ht="6.75" customHeight="1" x14ac:dyDescent="0.25">
      <c r="A14" s="46"/>
      <c r="B14" s="46"/>
      <c r="C14" s="16"/>
      <c r="D14" s="118"/>
      <c r="E14" s="259" t="s">
        <v>59</v>
      </c>
      <c r="F14" s="261"/>
    </row>
    <row r="15" spans="1:7" ht="21.95" customHeight="1" x14ac:dyDescent="0.25">
      <c r="A15" s="52" t="str">
        <f ca="1">OFFSET($C15,0,form_lang-1)</f>
        <v>Ordinær drift, før finansielle poster</v>
      </c>
      <c r="B15" s="53"/>
      <c r="C15" s="53" t="s">
        <v>25</v>
      </c>
      <c r="D15" s="166" t="s">
        <v>49</v>
      </c>
      <c r="E15" s="68" t="s">
        <v>59</v>
      </c>
      <c r="F15" s="287" t="str">
        <f>"1.000 "&amp;F$8</f>
        <v>1.000 DKK</v>
      </c>
    </row>
    <row r="16" spans="1:7" ht="15" customHeight="1" x14ac:dyDescent="0.25">
      <c r="A16" s="135">
        <v>1</v>
      </c>
      <c r="B16" s="82" t="str">
        <f t="shared" ref="B16:B34" ca="1" si="0">OFFSET($C16,0,form_lang-1)</f>
        <v>Nettoomsætning (efter fradrag af prisnedslag, merværdi- og punktafgifter)</v>
      </c>
      <c r="C16" s="39" t="s">
        <v>33</v>
      </c>
      <c r="D16" s="81" t="s">
        <v>452</v>
      </c>
      <c r="E16" s="40">
        <v>1</v>
      </c>
      <c r="F16" s="262">
        <v>10</v>
      </c>
    </row>
    <row r="17" spans="1:6" ht="17.25" customHeight="1" x14ac:dyDescent="0.25">
      <c r="A17" s="132">
        <v>2</v>
      </c>
      <c r="B17" s="133" t="str">
        <f t="shared" ca="1" si="0"/>
        <v>Arbejde udført for egen regning og opført under aktiver som tilgang</v>
      </c>
      <c r="C17" s="205" t="s">
        <v>313</v>
      </c>
      <c r="D17" s="57" t="s">
        <v>379</v>
      </c>
      <c r="E17" s="41">
        <v>2</v>
      </c>
      <c r="F17" s="262">
        <v>20</v>
      </c>
    </row>
    <row r="18" spans="1:6" ht="33" customHeight="1" x14ac:dyDescent="0.25">
      <c r="A18" s="132">
        <v>3</v>
      </c>
      <c r="B18" s="79" t="str">
        <f t="shared" ca="1" si="0"/>
        <v>Andre driftsindtægter 
• Her anføres kun indtægter af sekundær karakter.</v>
      </c>
      <c r="C18" s="58" t="s">
        <v>636</v>
      </c>
      <c r="D18" s="205" t="s">
        <v>650</v>
      </c>
      <c r="E18" s="41">
        <v>3</v>
      </c>
      <c r="F18" s="262">
        <v>30</v>
      </c>
    </row>
    <row r="19" spans="1:6" x14ac:dyDescent="0.25">
      <c r="A19" s="132">
        <v>4</v>
      </c>
      <c r="B19" s="205" t="str">
        <f t="shared" ca="1" si="0"/>
        <v>Forbrug af varer (materialer)</v>
      </c>
      <c r="C19" s="58" t="s">
        <v>381</v>
      </c>
      <c r="D19" s="57" t="s">
        <v>456</v>
      </c>
      <c r="E19" s="41">
        <v>4</v>
      </c>
      <c r="F19" s="262">
        <v>40</v>
      </c>
    </row>
    <row r="20" spans="1:6" ht="31.5" customHeight="1" x14ac:dyDescent="0.25">
      <c r="A20" s="132">
        <v>5</v>
      </c>
      <c r="B20" s="79" t="str">
        <f t="shared" ca="1" si="0"/>
        <v>Køb af underentrepriser/underleverandører
• Køb af andres arbejde i forbindelse med virksomhedens primære drift (fremmed arbejde).</v>
      </c>
      <c r="C20" s="58" t="s">
        <v>635</v>
      </c>
      <c r="D20" s="57" t="s">
        <v>50</v>
      </c>
      <c r="E20" s="41">
        <v>5</v>
      </c>
      <c r="F20" s="262">
        <v>50</v>
      </c>
    </row>
    <row r="21" spans="1:6" ht="35.25" customHeight="1" x14ac:dyDescent="0.25">
      <c r="A21" s="132">
        <v>6</v>
      </c>
      <c r="B21" s="205" t="str">
        <f t="shared" ca="1" si="0"/>
        <v>Omkostninger til husleje (ekskl. varme og el)
• Omfatter kun udgifter til lejeforhold.</v>
      </c>
      <c r="C21" s="58" t="s">
        <v>648</v>
      </c>
      <c r="D21" s="205" t="s">
        <v>651</v>
      </c>
      <c r="E21" s="41">
        <v>6</v>
      </c>
      <c r="F21" s="262">
        <v>60</v>
      </c>
    </row>
    <row r="22" spans="1:6" ht="31.5" customHeight="1" x14ac:dyDescent="0.25">
      <c r="A22" s="132">
        <v>7</v>
      </c>
      <c r="B22" s="79" t="str">
        <f t="shared" ca="1" si="0"/>
        <v>Omkostninger til anskaffelse af småinventar/driftsmidler med kort levetid
• Udgifter til anskaffelser, der udgiftsføres fuldt ud over resultatopgørelsen i købsåret, dvs. straksafskrives.</v>
      </c>
      <c r="C22" s="205" t="s">
        <v>634</v>
      </c>
      <c r="D22" s="57" t="s">
        <v>571</v>
      </c>
      <c r="E22" s="41">
        <v>7</v>
      </c>
      <c r="F22" s="262">
        <v>70</v>
      </c>
    </row>
    <row r="23" spans="1:6" x14ac:dyDescent="0.25">
      <c r="A23" s="132">
        <v>8</v>
      </c>
      <c r="B23" s="205" t="str">
        <f t="shared" ca="1" si="0"/>
        <v>Omkostninger til leje af arbejdskraft fra andet firma (fx vikarbureau)</v>
      </c>
      <c r="C23" s="42" t="s">
        <v>60</v>
      </c>
      <c r="D23" s="57" t="s">
        <v>373</v>
      </c>
      <c r="E23" s="41">
        <v>8</v>
      </c>
      <c r="F23" s="262">
        <v>80</v>
      </c>
    </row>
    <row r="24" spans="1:6" x14ac:dyDescent="0.25">
      <c r="A24" s="137">
        <v>9</v>
      </c>
      <c r="B24" s="206" t="str">
        <f t="shared" ca="1" si="0"/>
        <v>Omkostninger til langtidsleje og operationel leasing</v>
      </c>
      <c r="C24" s="45" t="s">
        <v>61</v>
      </c>
      <c r="D24" s="48" t="s">
        <v>51</v>
      </c>
      <c r="E24" s="44">
        <v>9</v>
      </c>
      <c r="F24" s="262">
        <v>90</v>
      </c>
    </row>
    <row r="25" spans="1:6" x14ac:dyDescent="0.25">
      <c r="A25" s="137">
        <v>10</v>
      </c>
      <c r="B25" s="206" t="str">
        <f t="shared" ca="1" si="0"/>
        <v>Tab på debitorer (konstaterede tab og ændringer i hensættelse) (+/-)</v>
      </c>
      <c r="C25" s="45" t="s">
        <v>300</v>
      </c>
      <c r="D25" s="48" t="s">
        <v>374</v>
      </c>
      <c r="E25" s="44">
        <v>10</v>
      </c>
      <c r="F25" s="262">
        <v>100</v>
      </c>
    </row>
    <row r="26" spans="1:6" ht="48" customHeight="1" x14ac:dyDescent="0.25">
      <c r="A26" s="137">
        <v>11</v>
      </c>
      <c r="B26" s="142" t="str">
        <f t="shared" ca="1" si="0"/>
        <v>Eksterne omkostninger i øvrigt (bortset fra poster af sekundær karakter)
• Udgifter til køretøjer, reparation, vedligeholdelse, rengøring, uddannelse, arbejdstøj, kontorartikler, telefon, revisor , forsikringer o.l.</v>
      </c>
      <c r="C26" s="206" t="s">
        <v>633</v>
      </c>
      <c r="D26" s="206" t="s">
        <v>572</v>
      </c>
      <c r="E26" s="44">
        <v>11</v>
      </c>
      <c r="F26" s="262">
        <v>110</v>
      </c>
    </row>
    <row r="27" spans="1:6" ht="32.25" customHeight="1" x14ac:dyDescent="0.25">
      <c r="A27" s="137">
        <v>12</v>
      </c>
      <c r="B27" s="206" t="str">
        <f ca="1">OFFSET($C27,0,form_lang-1)</f>
        <v>Lønninger og gager
• Refusioner og viderefaktureret løn fratrækkes ikke og anføres i pkt. 3 som anden driftsindtægt.</v>
      </c>
      <c r="C27" s="206" t="s">
        <v>632</v>
      </c>
      <c r="D27" s="206" t="s">
        <v>573</v>
      </c>
      <c r="E27" s="44">
        <v>12</v>
      </c>
      <c r="F27" s="262">
        <v>120</v>
      </c>
    </row>
    <row r="28" spans="1:6" x14ac:dyDescent="0.25">
      <c r="A28" s="137">
        <v>13</v>
      </c>
      <c r="B28" s="206" t="str">
        <f t="shared" ca="1" si="0"/>
        <v>Pensionsomkostninger</v>
      </c>
      <c r="C28" s="45" t="s">
        <v>62</v>
      </c>
      <c r="D28" s="48" t="s">
        <v>335</v>
      </c>
      <c r="E28" s="44">
        <v>13</v>
      </c>
      <c r="F28" s="262">
        <v>130</v>
      </c>
    </row>
    <row r="29" spans="1:6" ht="46.5" customHeight="1" x14ac:dyDescent="0.25">
      <c r="A29" s="137">
        <v>14</v>
      </c>
      <c r="B29" s="206" t="str">
        <f t="shared" ca="1" si="0"/>
        <v>Andre omkostninger til social sikring
• Arbejdsgiverens bidrag til ATP, AER, BST ol. og personaleforsikringer i form af syge-arbejdsskade- ulykkes og livsforsikringer mm.</v>
      </c>
      <c r="C29" s="206" t="s">
        <v>317</v>
      </c>
      <c r="D29" s="206" t="s">
        <v>576</v>
      </c>
      <c r="E29" s="44">
        <v>14</v>
      </c>
      <c r="F29" s="262">
        <v>140</v>
      </c>
    </row>
    <row r="30" spans="1:6" x14ac:dyDescent="0.25">
      <c r="A30" s="137">
        <v>15</v>
      </c>
      <c r="B30" s="206" t="str">
        <f t="shared" ca="1" si="0"/>
        <v>Afskrivninger af materielle og immaterielle anlægsaktiver</v>
      </c>
      <c r="C30" s="45" t="s">
        <v>102</v>
      </c>
      <c r="D30" s="48" t="s">
        <v>342</v>
      </c>
      <c r="E30" s="44">
        <v>15</v>
      </c>
      <c r="F30" s="262">
        <v>150</v>
      </c>
    </row>
    <row r="31" spans="1:6" x14ac:dyDescent="0.25">
      <c r="A31" s="137">
        <v>16</v>
      </c>
      <c r="B31" s="206" t="str">
        <f t="shared" ca="1" si="0"/>
        <v>Nedskrivninger af materielle og immaterielle anlægsaktiver</v>
      </c>
      <c r="C31" s="45" t="s">
        <v>103</v>
      </c>
      <c r="D31" s="48" t="s">
        <v>376</v>
      </c>
      <c r="E31" s="44">
        <v>16</v>
      </c>
      <c r="F31" s="262">
        <v>160</v>
      </c>
    </row>
    <row r="32" spans="1:6" ht="34.5" customHeight="1" x14ac:dyDescent="0.25">
      <c r="A32" s="132">
        <v>17</v>
      </c>
      <c r="B32" s="134" t="str">
        <f t="shared" ca="1" si="0"/>
        <v>Nedskrivninger af omsætningsaktiver (bortset fra finansielle omsætningsaktiver)</v>
      </c>
      <c r="C32" s="42" t="s">
        <v>63</v>
      </c>
      <c r="D32" s="134" t="s">
        <v>574</v>
      </c>
      <c r="E32" s="41">
        <v>17</v>
      </c>
      <c r="F32" s="262">
        <v>170</v>
      </c>
    </row>
    <row r="33" spans="1:6" ht="33.75" customHeight="1" x14ac:dyDescent="0.25">
      <c r="A33" s="137">
        <v>18</v>
      </c>
      <c r="B33" s="206" t="str">
        <f t="shared" ca="1" si="0"/>
        <v>Sekundære omkostninger
•Tab af salg af immaterielle og materielle anlægsafgifter, udgifter til erstatninger o.l.</v>
      </c>
      <c r="C33" s="49" t="s">
        <v>631</v>
      </c>
      <c r="D33" s="206" t="s">
        <v>575</v>
      </c>
      <c r="E33" s="44">
        <v>18</v>
      </c>
      <c r="F33" s="262">
        <v>180</v>
      </c>
    </row>
    <row r="34" spans="1:6" s="7" customFormat="1" x14ac:dyDescent="0.25">
      <c r="A34" s="136">
        <v>19</v>
      </c>
      <c r="B34" s="167" t="str">
        <f t="shared" ca="1" si="0"/>
        <v>Ordinært driftsresultat før finansielle poster iht. årsregnskabet</v>
      </c>
      <c r="C34" s="20" t="s">
        <v>24</v>
      </c>
      <c r="D34" s="167" t="s">
        <v>69</v>
      </c>
      <c r="E34" s="19">
        <v>19</v>
      </c>
      <c r="F34" s="288">
        <v>190</v>
      </c>
    </row>
    <row r="35" spans="1:6" ht="21.95" customHeight="1" x14ac:dyDescent="0.25">
      <c r="A35" s="50" t="str">
        <f ca="1">OFFSET($C35,0,form_lang-1)</f>
        <v>Finansielle poster</v>
      </c>
      <c r="B35" s="56"/>
      <c r="C35" s="56" t="s">
        <v>1</v>
      </c>
      <c r="D35" s="168" t="s">
        <v>53</v>
      </c>
      <c r="E35" s="65" t="s">
        <v>59</v>
      </c>
      <c r="F35" s="289" t="str">
        <f>"1.000 "&amp;F$8</f>
        <v>1.000 DKK</v>
      </c>
    </row>
    <row r="36" spans="1:6" ht="54" customHeight="1" x14ac:dyDescent="0.25">
      <c r="A36" s="139">
        <v>20</v>
      </c>
      <c r="B36" s="207" t="str">
        <f ca="1">OFFSET($C36,0,form_lang-1)</f>
        <v>Indtægter af kapitalandele og øvrigt udbytte af finansielle anlægsaktiver 
• Overskud, udbytte, royalties og opskrivninger.
• Negativt udbytte eller værdiregulering angives i pkt. 22 (fx nedskrivninger).</v>
      </c>
      <c r="C36" s="115" t="s">
        <v>630</v>
      </c>
      <c r="D36" s="207" t="s">
        <v>577</v>
      </c>
      <c r="E36" s="16">
        <v>20</v>
      </c>
      <c r="F36" s="262">
        <v>200</v>
      </c>
    </row>
    <row r="37" spans="1:6" ht="30.75" customHeight="1" x14ac:dyDescent="0.25">
      <c r="A37" s="137">
        <v>21</v>
      </c>
      <c r="B37" s="206" t="str">
        <f ca="1">OFFSET($C37,0,form_lang-1)</f>
        <v>Renteindtægter o.l. af finansielle anlægsaktiver og omsætningsaktiver
• Af tilgodehavende, obligationer samt andre værdipapirer og likvide beholdninger.</v>
      </c>
      <c r="C37" s="49" t="s">
        <v>629</v>
      </c>
      <c r="D37" s="206" t="s">
        <v>578</v>
      </c>
      <c r="E37" s="45">
        <v>21</v>
      </c>
      <c r="F37" s="262">
        <v>210</v>
      </c>
    </row>
    <row r="38" spans="1:6" ht="48.75" customHeight="1" x14ac:dyDescent="0.25">
      <c r="A38" s="137">
        <v>22</v>
      </c>
      <c r="B38" s="206" t="str">
        <f ca="1">OFFSET($C38,0,form_lang-1)</f>
        <v>Nedskrivning af finansielle anlægs- og omsætningsaktiver
• Nedskrivninger, hvor aktivets værdi permanent antages at være lavere end  anskaffelses-eller kostprisen, incl negativ udbytte.</v>
      </c>
      <c r="C38" s="49" t="s">
        <v>628</v>
      </c>
      <c r="D38" s="206" t="s">
        <v>579</v>
      </c>
      <c r="E38" s="44">
        <v>22</v>
      </c>
      <c r="F38" s="262">
        <v>220</v>
      </c>
    </row>
    <row r="39" spans="1:6" ht="28.5" customHeight="1" x14ac:dyDescent="0.25">
      <c r="A39" s="137">
        <v>23</v>
      </c>
      <c r="B39" s="206" t="str">
        <f ca="1">OFFSET($C39,0,form_lang-1)</f>
        <v>Renteomkostninger o.l.</v>
      </c>
      <c r="C39" s="45" t="s">
        <v>26</v>
      </c>
      <c r="D39" s="206" t="s">
        <v>580</v>
      </c>
      <c r="E39" s="44">
        <v>23</v>
      </c>
      <c r="F39" s="262">
        <v>230</v>
      </c>
    </row>
    <row r="40" spans="1:6" s="7" customFormat="1" x14ac:dyDescent="0.25">
      <c r="A40" s="146">
        <v>24</v>
      </c>
      <c r="B40" s="167" t="str">
        <f ca="1">OFFSET($C40,0,form_lang-1)</f>
        <v>Ordinært resultat, før skat (+/-)</v>
      </c>
      <c r="C40" s="20" t="s">
        <v>298</v>
      </c>
      <c r="D40" s="167" t="s">
        <v>299</v>
      </c>
      <c r="E40" s="19">
        <v>24</v>
      </c>
      <c r="F40" s="288">
        <v>240</v>
      </c>
    </row>
    <row r="41" spans="1:6" ht="20.100000000000001" customHeight="1" x14ac:dyDescent="0.25">
      <c r="A41" s="50" t="str">
        <f ca="1">OFFSET($C41,0,form_lang-1)</f>
        <v>Skatter</v>
      </c>
      <c r="B41" s="46"/>
      <c r="C41" s="46" t="s">
        <v>2</v>
      </c>
      <c r="D41" s="169" t="s">
        <v>52</v>
      </c>
      <c r="E41" s="65" t="s">
        <v>59</v>
      </c>
      <c r="F41" s="290"/>
    </row>
    <row r="42" spans="1:6" x14ac:dyDescent="0.25">
      <c r="A42" s="140">
        <v>25</v>
      </c>
      <c r="B42" s="63" t="str">
        <f ca="1">OFFSET($C42,0,form_lang-1)</f>
        <v>Selskabsskat mv. af ordinært resultat (+/-)</v>
      </c>
      <c r="C42" s="63" t="s">
        <v>75</v>
      </c>
      <c r="D42" s="170" t="s">
        <v>581</v>
      </c>
      <c r="E42" s="63">
        <v>25</v>
      </c>
      <c r="F42" s="262">
        <v>250</v>
      </c>
    </row>
    <row r="43" spans="1:6" ht="20.100000000000001" customHeight="1" x14ac:dyDescent="0.25">
      <c r="A43" s="50" t="str">
        <f ca="1">OFFSET($C43,0,form_lang-1)</f>
        <v>Årets resultat</v>
      </c>
      <c r="B43" s="46"/>
      <c r="C43" s="46" t="s">
        <v>29</v>
      </c>
      <c r="D43" s="169" t="s">
        <v>70</v>
      </c>
      <c r="E43" s="65" t="s">
        <v>59</v>
      </c>
      <c r="F43" s="290"/>
    </row>
    <row r="44" spans="1:6" s="7" customFormat="1" ht="36.75" customHeight="1" thickBot="1" x14ac:dyDescent="0.3">
      <c r="A44" s="141">
        <v>26</v>
      </c>
      <c r="B44" s="245" t="str">
        <f ca="1">OFFSET($C44,0,form_lang-1)</f>
        <v>Årets resultat (+/-)
(pkt. 24-25)</v>
      </c>
      <c r="C44" s="245" t="s">
        <v>363</v>
      </c>
      <c r="D44" s="103" t="s">
        <v>297</v>
      </c>
      <c r="E44" s="61">
        <v>26</v>
      </c>
      <c r="F44" s="288">
        <v>260</v>
      </c>
    </row>
    <row r="45" spans="1:6" s="7" customFormat="1" ht="9.9499999999999993" customHeight="1" thickTop="1" x14ac:dyDescent="0.25">
      <c r="A45" s="17"/>
      <c r="B45" s="17"/>
      <c r="C45" s="17"/>
      <c r="D45" s="171"/>
      <c r="E45" s="69" t="s">
        <v>59</v>
      </c>
      <c r="F45" s="291"/>
    </row>
    <row r="46" spans="1:6" ht="20.100000000000001" customHeight="1" x14ac:dyDescent="0.25">
      <c r="A46" s="50" t="str">
        <f ca="1">OFFSET($C46,0,form_lang-1)</f>
        <v>Resultatanvendelse</v>
      </c>
      <c r="B46" s="46"/>
      <c r="C46" s="46" t="s">
        <v>3</v>
      </c>
      <c r="D46" s="169" t="s">
        <v>54</v>
      </c>
      <c r="E46" s="65" t="s">
        <v>59</v>
      </c>
      <c r="F46" s="287" t="str">
        <f>"1.000 "&amp;F$8</f>
        <v>1.000 DKK</v>
      </c>
    </row>
    <row r="47" spans="1:6" ht="15" customHeight="1" x14ac:dyDescent="0.25">
      <c r="A47" s="135">
        <v>27</v>
      </c>
      <c r="B47" s="47" t="str">
        <f ca="1">OFFSET($C47,0,form_lang-1)</f>
        <v>Konsolidering, dvs. overførsel til (+) eller fra (-) egenkapitalen</v>
      </c>
      <c r="C47" s="47" t="s">
        <v>30</v>
      </c>
      <c r="D47" s="172" t="s">
        <v>301</v>
      </c>
      <c r="E47" s="39">
        <v>27</v>
      </c>
      <c r="F47" s="288">
        <v>270</v>
      </c>
    </row>
    <row r="48" spans="1:6" ht="30" x14ac:dyDescent="0.25">
      <c r="A48" s="132">
        <v>28</v>
      </c>
      <c r="B48" s="79" t="str">
        <f ca="1">OFFSET($C48,0,form_lang-1)</f>
        <v>Udbytte, ekstraordinært udbytte, udbetaling til indehavere, efterbetaling til andelshavere og anden udlodning
Udbetalt eller deklareret.</v>
      </c>
      <c r="C48" s="79" t="s">
        <v>627</v>
      </c>
      <c r="D48" s="79" t="s">
        <v>343</v>
      </c>
      <c r="E48" s="57">
        <v>28</v>
      </c>
      <c r="F48" s="288">
        <v>280</v>
      </c>
    </row>
    <row r="49" spans="1:6" ht="6.75" customHeight="1" thickBot="1" x14ac:dyDescent="0.3">
      <c r="A49" s="16"/>
      <c r="B49" s="16"/>
      <c r="C49" s="16"/>
      <c r="D49" s="118"/>
      <c r="E49" s="66" t="s">
        <v>59</v>
      </c>
      <c r="F49" s="292"/>
    </row>
    <row r="50" spans="1:6" s="11" customFormat="1" ht="21.95" customHeight="1" x14ac:dyDescent="0.35">
      <c r="A50" s="27" t="str">
        <f ca="1">OFFSET($C50,0,form_lang-1)</f>
        <v>Balance</v>
      </c>
      <c r="B50" s="24"/>
      <c r="C50" s="24" t="s">
        <v>4</v>
      </c>
      <c r="D50" s="173" t="s">
        <v>64</v>
      </c>
      <c r="E50" s="70" t="s">
        <v>59</v>
      </c>
      <c r="F50" s="285" t="str">
        <f>IF(form_lang=1,"I alt for","In total for")</f>
        <v>I alt for</v>
      </c>
    </row>
    <row r="51" spans="1:6" ht="15.75" thickBot="1" x14ac:dyDescent="0.3">
      <c r="A51" s="22"/>
      <c r="B51" s="25"/>
      <c r="C51" s="25"/>
      <c r="D51" s="174" t="s">
        <v>59</v>
      </c>
      <c r="E51" s="36" t="s">
        <v>59</v>
      </c>
      <c r="F51" s="286" t="str">
        <f>IF(form_lang=1,"eget CVR-nr.","own CVR-no.")</f>
        <v>eget CVR-nr.</v>
      </c>
    </row>
    <row r="52" spans="1:6" ht="6.75" customHeight="1" x14ac:dyDescent="0.25">
      <c r="A52" s="16"/>
      <c r="B52" s="34"/>
      <c r="C52" s="34"/>
      <c r="D52" s="139"/>
      <c r="E52" s="66" t="s">
        <v>59</v>
      </c>
      <c r="F52" s="261"/>
    </row>
    <row r="53" spans="1:6" ht="61.5" customHeight="1" x14ac:dyDescent="0.25">
      <c r="A53" s="16"/>
      <c r="B53" s="131" t="str">
        <f ca="1">OFFSET($C53,0,form_lang-1)</f>
        <v>Indberetningen skal indeholde regnskabsdata for det udtrukkede cvr nr., indtast i højre kolonne (grå felter). 
Hvis jeres firma er et moderselskab, skal I kun indtaste oplysninger om moderselskabet, ikke hele koncernen.
Pkt.19 til 60, skal stemme overens med den officielle Årsrapport.</v>
      </c>
      <c r="C53" s="183" t="s">
        <v>502</v>
      </c>
      <c r="D53" s="153" t="s">
        <v>453</v>
      </c>
      <c r="E53" s="66" t="s">
        <v>59</v>
      </c>
      <c r="F53" s="261"/>
    </row>
    <row r="54" spans="1:6" ht="6.75" customHeight="1" x14ac:dyDescent="0.25">
      <c r="A54" s="16"/>
      <c r="B54" s="16"/>
      <c r="C54" s="16"/>
      <c r="D54" s="118"/>
      <c r="E54" s="66" t="s">
        <v>59</v>
      </c>
      <c r="F54" s="261"/>
    </row>
    <row r="55" spans="1:6" s="7" customFormat="1" ht="9.9499999999999993" customHeight="1" x14ac:dyDescent="0.25">
      <c r="A55" s="17"/>
      <c r="B55" s="17"/>
      <c r="C55" s="17"/>
      <c r="D55" s="171"/>
      <c r="E55" s="69" t="s">
        <v>59</v>
      </c>
      <c r="F55" s="291"/>
    </row>
    <row r="56" spans="1:6" ht="20.100000000000001" customHeight="1" x14ac:dyDescent="0.25">
      <c r="A56" s="50" t="str">
        <f ca="1">OFFSET($C56,0,form_lang-1)</f>
        <v>Passiver</v>
      </c>
      <c r="B56" s="46"/>
      <c r="C56" s="46" t="s">
        <v>5</v>
      </c>
      <c r="D56" s="169" t="s">
        <v>66</v>
      </c>
      <c r="E56" s="65" t="s">
        <v>59</v>
      </c>
      <c r="F56" s="293" t="str">
        <f>"1.000 "&amp;F$8</f>
        <v>1.000 DKK</v>
      </c>
    </row>
    <row r="57" spans="1:6" ht="15.75" thickBot="1" x14ac:dyDescent="0.3">
      <c r="A57" s="215">
        <v>55</v>
      </c>
      <c r="B57" s="231" t="str">
        <f ca="1">OFFSET($C57,0,form_lang-1)</f>
        <v>Egenkapital ultimo (+/-)</v>
      </c>
      <c r="C57" s="16" t="s">
        <v>302</v>
      </c>
      <c r="D57" s="118" t="s">
        <v>504</v>
      </c>
      <c r="E57" s="16">
        <v>55</v>
      </c>
      <c r="F57" s="262">
        <v>550</v>
      </c>
    </row>
    <row r="58" spans="1:6" ht="8.1" customHeight="1" x14ac:dyDescent="0.25">
      <c r="A58" s="16"/>
      <c r="B58" s="17"/>
      <c r="C58" s="32"/>
      <c r="D58" s="175"/>
      <c r="E58" s="60" t="s">
        <v>59</v>
      </c>
      <c r="F58" s="294"/>
    </row>
    <row r="59" spans="1:6" s="7" customFormat="1" ht="21.95" customHeight="1" thickBot="1" x14ac:dyDescent="0.3">
      <c r="A59" s="216">
        <v>61</v>
      </c>
      <c r="B59" s="230" t="str">
        <f ca="1">OFFSET($C59,0,form_lang-1)</f>
        <v>Passiver i alt</v>
      </c>
      <c r="C59" s="61" t="s">
        <v>31</v>
      </c>
      <c r="D59" s="103" t="s">
        <v>98</v>
      </c>
      <c r="E59" s="61">
        <v>61</v>
      </c>
      <c r="F59" s="297">
        <v>610</v>
      </c>
    </row>
    <row r="60" spans="1:6" s="7" customFormat="1" ht="9.9499999999999993" customHeight="1" thickTop="1" x14ac:dyDescent="0.25">
      <c r="A60" s="17"/>
      <c r="B60" s="17"/>
      <c r="C60" s="17"/>
      <c r="D60" s="171"/>
      <c r="E60" s="69" t="s">
        <v>59</v>
      </c>
      <c r="F60" s="291"/>
    </row>
    <row r="61" spans="1:6" ht="6.75" customHeight="1" thickBot="1" x14ac:dyDescent="0.3">
      <c r="A61" s="15"/>
      <c r="B61" s="15"/>
      <c r="C61" s="15"/>
      <c r="D61" s="80"/>
      <c r="E61" s="64" t="s">
        <v>59</v>
      </c>
      <c r="F61" s="261"/>
    </row>
    <row r="62" spans="1:6" ht="21.95" customHeight="1" x14ac:dyDescent="0.35">
      <c r="A62" s="31" t="str">
        <f ca="1">OFFSET($C62,0,form_lang-1)</f>
        <v>Regnskabsårets investeringer</v>
      </c>
      <c r="B62" s="32"/>
      <c r="C62" s="32" t="s">
        <v>7</v>
      </c>
      <c r="D62" s="175" t="s">
        <v>71</v>
      </c>
      <c r="E62" s="71" t="s">
        <v>59</v>
      </c>
      <c r="F62" s="294" t="str">
        <f>IF(form_lang=1,"I alt for","In total for")</f>
        <v>I alt for</v>
      </c>
    </row>
    <row r="63" spans="1:6" ht="15.75" thickBot="1" x14ac:dyDescent="0.3">
      <c r="A63" s="18"/>
      <c r="B63" s="252" t="str">
        <f ca="1">OFFSET($C63,0,form_lang-1)</f>
        <v>Posterne er yderligere kommenteret i vejledningen.</v>
      </c>
      <c r="C63" t="s">
        <v>626</v>
      </c>
      <c r="D63" s="174" t="s">
        <v>582</v>
      </c>
      <c r="E63" s="33" t="s">
        <v>59</v>
      </c>
      <c r="F63" s="292" t="str">
        <f>IF(form_lang=1,"eget CVR-nr.","own CVR-no.")</f>
        <v>eget CVR-nr.</v>
      </c>
    </row>
    <row r="64" spans="1:6" ht="6.75" customHeight="1" x14ac:dyDescent="0.25">
      <c r="A64" s="35"/>
      <c r="B64" s="59"/>
      <c r="C64" s="59"/>
      <c r="D64" s="177"/>
      <c r="E64" s="60" t="s">
        <v>59</v>
      </c>
      <c r="F64" s="294"/>
    </row>
    <row r="65" spans="1:51" x14ac:dyDescent="0.25">
      <c r="A65" s="3"/>
      <c r="B65" s="131" t="str">
        <f ca="1">OFFSET($C65,0,form_lang-1)</f>
        <v>Investeringer omfatter alene aktiver, der er bestemt til firmaets vedvarende eje eller brug.</v>
      </c>
      <c r="C65" s="21" t="s">
        <v>6</v>
      </c>
      <c r="D65" s="153" t="s">
        <v>505</v>
      </c>
      <c r="E65" s="251" t="s">
        <v>59</v>
      </c>
      <c r="F65" s="261"/>
    </row>
    <row r="66" spans="1:51" ht="6.75" customHeight="1" x14ac:dyDescent="0.25">
      <c r="A66" s="16"/>
      <c r="B66" s="16"/>
      <c r="C66" s="16"/>
      <c r="D66" s="118"/>
      <c r="E66" s="66" t="s">
        <v>59</v>
      </c>
      <c r="F66" s="261"/>
    </row>
    <row r="67" spans="1:51" ht="20.100000000000001" customHeight="1" x14ac:dyDescent="0.25">
      <c r="A67" s="50" t="str">
        <f ca="1">OFFSET($C67,0,form_lang-1)</f>
        <v>Tilgang</v>
      </c>
      <c r="B67" s="260"/>
      <c r="C67" s="46" t="s">
        <v>8</v>
      </c>
      <c r="D67" s="169" t="s">
        <v>506</v>
      </c>
      <c r="E67" s="65" t="s">
        <v>59</v>
      </c>
      <c r="F67" s="293" t="str">
        <f>"1.000 "&amp;F$8</f>
        <v>1.000 DKK</v>
      </c>
    </row>
    <row r="68" spans="1:51" ht="6.75" customHeight="1" x14ac:dyDescent="0.25">
      <c r="A68" s="15"/>
      <c r="B68" s="16"/>
      <c r="C68" s="16"/>
      <c r="D68" s="118"/>
      <c r="E68" s="64" t="s">
        <v>59</v>
      </c>
      <c r="F68" s="295"/>
    </row>
    <row r="69" spans="1:51" ht="60" customHeight="1" x14ac:dyDescent="0.25">
      <c r="A69" s="116"/>
      <c r="B69" s="188" t="str">
        <f ca="1">OFFSET($C69,0,form_lang-1)</f>
        <v>Under tilgang anføres værdien før bogføringsmæssige og finansielle reguleringer,
fx forskudsafskrivninger, kurstab og offentlige tilskud. 
Overførsel (som følge af færdiggørelse) fra pkt. 66 og 77 til andre punkter anses ikke for tilgang.</v>
      </c>
      <c r="C69" s="250" t="s">
        <v>96</v>
      </c>
      <c r="D69" s="186" t="s">
        <v>583</v>
      </c>
      <c r="E69" s="113" t="s">
        <v>59</v>
      </c>
      <c r="F69" s="273"/>
    </row>
    <row r="70" spans="1:51" s="16" customFormat="1" ht="12.75" customHeight="1" x14ac:dyDescent="0.25">
      <c r="D70" s="118"/>
      <c r="F70" s="272"/>
    </row>
    <row r="71" spans="1:51" ht="129" customHeight="1" x14ac:dyDescent="0.25">
      <c r="A71" s="16"/>
      <c r="B71" s="131" t="str">
        <f ca="1">OFFSET($C71,0,form_lang-1)</f>
        <v>Medtages: 
• Aktiverede udgifter til egenproduktion af såvel materielle og immaterielle anlægsaktiver.
• Hvis der i regnskabsåret er indgået nye finansielle leasingkontrakter, skal leasings-aktivernes anskaffelsessum medtages (dog ikke IFRS16 leasing).
Medtages ikke 
• Køb af Byggegrunde eller opførelsesudgifter til nybyggeri, der er bestemt til videresalg.
• Moms, samt småinventar/drifstmidler, der straks-udgiftsføres i resultatopgørelsen.
• TIl-og afgang i anlægsaktiverne i forbindelse med fusion/spaltning skal ikke medtages.
• Til- og afgang af IFRS16 aktiver.</v>
      </c>
      <c r="C71" s="148" t="s">
        <v>625</v>
      </c>
      <c r="D71" s="186" t="s">
        <v>584</v>
      </c>
      <c r="E71" s="66" t="s">
        <v>59</v>
      </c>
      <c r="F71" s="273"/>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row>
    <row r="72" spans="1:51" s="46" customFormat="1" ht="9" customHeight="1" x14ac:dyDescent="0.25">
      <c r="D72" s="169"/>
      <c r="F72" s="29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row>
    <row r="73" spans="1:51" ht="21" customHeight="1" x14ac:dyDescent="0.25">
      <c r="A73" s="116"/>
      <c r="B73" s="232" t="str">
        <f t="shared" ref="B73:B79" ca="1" si="1">OFFSET($C73,0,form_lang-1)</f>
        <v>Immaterielle anlægsaktiver</v>
      </c>
      <c r="C73" s="112" t="s">
        <v>14</v>
      </c>
      <c r="D73" s="179" t="s">
        <v>72</v>
      </c>
      <c r="E73" s="113" t="s">
        <v>59</v>
      </c>
      <c r="F73" s="273"/>
    </row>
    <row r="74" spans="1:51" ht="30" x14ac:dyDescent="0.25">
      <c r="A74" s="145">
        <v>62</v>
      </c>
      <c r="B74" s="224" t="str">
        <f t="shared" ca="1" si="1"/>
        <v>Tilgang af Færdiggjorte udviklingsprojekter til kostpris
• Bemærk at overførsel fra posten immaterielle aktiver under udvikling ikke er en tilgang.</v>
      </c>
      <c r="C74" s="115" t="s">
        <v>624</v>
      </c>
      <c r="D74" s="117" t="s">
        <v>585</v>
      </c>
      <c r="E74" s="16">
        <v>62</v>
      </c>
      <c r="F74" s="268">
        <v>620</v>
      </c>
    </row>
    <row r="75" spans="1:51" x14ac:dyDescent="0.25">
      <c r="A75" s="145">
        <v>63</v>
      </c>
      <c r="B75" s="143" t="str">
        <f t="shared" ca="1" si="1"/>
        <v>Tilgang af Erhvervede koncessioner, patenter, licenser, varemærker samt lignende rettigheder til kostpris</v>
      </c>
      <c r="C75" s="45" t="s">
        <v>314</v>
      </c>
      <c r="D75" s="62" t="s">
        <v>586</v>
      </c>
      <c r="E75" s="45">
        <v>63</v>
      </c>
      <c r="F75" s="262">
        <v>630</v>
      </c>
    </row>
    <row r="76" spans="1:51" ht="30" x14ac:dyDescent="0.25">
      <c r="A76" s="209">
        <v>64</v>
      </c>
      <c r="B76" s="225" t="str">
        <f t="shared" ca="1" si="1"/>
        <v>Tilgang af Software til kostpris
• Bemærk at overførsel fra posten immaterielle aktiver under udvikling ikke er en tilgang.</v>
      </c>
      <c r="C76" s="49" t="s">
        <v>623</v>
      </c>
      <c r="D76" s="62" t="s">
        <v>587</v>
      </c>
      <c r="E76" s="45">
        <v>64</v>
      </c>
      <c r="F76" s="262">
        <v>640</v>
      </c>
    </row>
    <row r="77" spans="1:51" ht="30" x14ac:dyDescent="0.25">
      <c r="A77" s="145">
        <v>65</v>
      </c>
      <c r="B77" s="143" t="str">
        <f t="shared" ca="1" si="1"/>
        <v>Tilgang af Goodwill
• Bemærk at overførsel fra posten immaterielle aktiver under udvikling ikke er en tilgang.</v>
      </c>
      <c r="C77" s="58" t="s">
        <v>622</v>
      </c>
      <c r="D77" s="134" t="s">
        <v>588</v>
      </c>
      <c r="E77" s="42">
        <v>65</v>
      </c>
      <c r="F77" s="262">
        <v>650</v>
      </c>
    </row>
    <row r="78" spans="1:51" ht="15.75" thickBot="1" x14ac:dyDescent="0.3">
      <c r="A78" s="219">
        <v>66</v>
      </c>
      <c r="B78" s="220" t="str">
        <f t="shared" ca="1" si="1"/>
        <v>Tilgang af Immaterialle aktiver under udvikling</v>
      </c>
      <c r="C78" s="16" t="s">
        <v>315</v>
      </c>
      <c r="D78" s="118" t="s">
        <v>523</v>
      </c>
      <c r="E78" s="16">
        <v>66</v>
      </c>
      <c r="F78" s="264">
        <v>660</v>
      </c>
    </row>
    <row r="79" spans="1:51" s="7" customFormat="1" ht="36.75" customHeight="1" x14ac:dyDescent="0.25">
      <c r="A79" s="138">
        <v>67</v>
      </c>
      <c r="B79" s="156" t="str">
        <f t="shared" ca="1" si="1"/>
        <v>Immaterielle anlægsaktiver i alt
(pkt. 62+63+64+65+66)</v>
      </c>
      <c r="C79" s="102" t="s">
        <v>321</v>
      </c>
      <c r="D79" s="184" t="s">
        <v>589</v>
      </c>
      <c r="E79" s="19">
        <v>67</v>
      </c>
      <c r="F79" s="265">
        <v>670</v>
      </c>
    </row>
    <row r="80" spans="1:51" ht="27" customHeight="1" x14ac:dyDescent="0.25">
      <c r="A80" s="144"/>
      <c r="B80" s="200" t="str">
        <f t="shared" ref="B80:B86" ca="1" si="2">OFFSET($C80,0,form_lang-1)</f>
        <v>Grunde og bygninger</v>
      </c>
      <c r="C80" s="112" t="s">
        <v>67</v>
      </c>
      <c r="D80" s="179" t="s">
        <v>65</v>
      </c>
      <c r="E80" s="114" t="s">
        <v>59</v>
      </c>
      <c r="F80" s="273"/>
    </row>
    <row r="81" spans="1:6" ht="33.75" customHeight="1" x14ac:dyDescent="0.25">
      <c r="A81" s="145">
        <v>68</v>
      </c>
      <c r="B81" s="143" t="str">
        <f t="shared" ca="1" si="2"/>
        <v>Tilgang/Køb af eksisterende bygninger (inkl. grundværdi)
• Bemærk, at overførsel fra posten Aktiver under opførelse er ikke en tilgang.</v>
      </c>
      <c r="C81" s="115" t="s">
        <v>621</v>
      </c>
      <c r="D81" s="117" t="s">
        <v>590</v>
      </c>
      <c r="E81" s="16">
        <v>68</v>
      </c>
      <c r="F81" s="268">
        <v>680</v>
      </c>
    </row>
    <row r="82" spans="1:6" ht="31.5" customHeight="1" x14ac:dyDescent="0.25">
      <c r="A82" s="145">
        <v>69</v>
      </c>
      <c r="B82" s="143" t="str">
        <f t="shared" ca="1" si="2"/>
        <v>Tilgang af opførelsesudgifter for nybygninger (ekskl. grunde)
• Bemærk, at overførsel fra posten Aktiver under opførelse er ikke en tilgang.</v>
      </c>
      <c r="C82" s="49" t="s">
        <v>620</v>
      </c>
      <c r="D82" s="62" t="s">
        <v>591</v>
      </c>
      <c r="E82" s="45">
        <v>69</v>
      </c>
      <c r="F82" s="262">
        <v>690</v>
      </c>
    </row>
    <row r="83" spans="1:6" ht="33.75" customHeight="1" x14ac:dyDescent="0.25">
      <c r="A83" s="209">
        <v>70</v>
      </c>
      <c r="B83" s="218" t="str">
        <f t="shared" ca="1" si="2"/>
        <v>Tilgang/Køb af ubebyggede grunde
• Bemærk, at overførsel fra posten Aktiver under opførelse er ikke en tilgang.</v>
      </c>
      <c r="C83" s="49" t="s">
        <v>619</v>
      </c>
      <c r="D83" s="62" t="s">
        <v>592</v>
      </c>
      <c r="E83" s="45">
        <v>70</v>
      </c>
      <c r="F83" s="262">
        <v>700</v>
      </c>
    </row>
    <row r="84" spans="1:6" ht="60" x14ac:dyDescent="0.25">
      <c r="A84" s="209">
        <v>71</v>
      </c>
      <c r="B84" s="218" t="str">
        <f t="shared" ca="1" si="2"/>
        <v>Tilgang af ombygning af bygninger til kostpris
Medtages ikke:
• Omkostninger til ombygning af lejede lokaler (angives i pkt. 75). 
• Bemærk, at overførsel fra posten Aktiver under opførelse er ikke en tilgang.</v>
      </c>
      <c r="C84" s="58" t="s">
        <v>618</v>
      </c>
      <c r="D84" s="134" t="s">
        <v>594</v>
      </c>
      <c r="E84" s="57">
        <v>71</v>
      </c>
      <c r="F84" s="262">
        <v>710</v>
      </c>
    </row>
    <row r="85" spans="1:6" ht="46.5" customHeight="1" thickBot="1" x14ac:dyDescent="0.3">
      <c r="A85" s="219">
        <v>72</v>
      </c>
      <c r="B85" s="220" t="str">
        <f t="shared" ca="1" si="2"/>
        <v>Tilgang af veje, havne, pladser o.l. til kostpris
• Bemærk, at overførsel fra posten Aktiver under opførelse er ikke en tilgang.</v>
      </c>
      <c r="C85" s="62" t="s">
        <v>617</v>
      </c>
      <c r="D85" s="62" t="s">
        <v>593</v>
      </c>
      <c r="E85" s="48">
        <v>72</v>
      </c>
      <c r="F85" s="269">
        <v>720</v>
      </c>
    </row>
    <row r="86" spans="1:6" s="6" customFormat="1" ht="37.5" customHeight="1" x14ac:dyDescent="0.25">
      <c r="A86" s="138">
        <v>73</v>
      </c>
      <c r="B86" s="156" t="str">
        <f t="shared" ca="1" si="2"/>
        <v>Fast ejendom i alt
(pkt. 68+69+70+71+72)</v>
      </c>
      <c r="C86" s="102" t="s">
        <v>322</v>
      </c>
      <c r="D86" s="184" t="s">
        <v>595</v>
      </c>
      <c r="E86" s="19">
        <v>73</v>
      </c>
      <c r="F86" s="265">
        <v>730</v>
      </c>
    </row>
    <row r="87" spans="1:6" ht="20.100000000000001" customHeight="1" x14ac:dyDescent="0.25">
      <c r="A87" s="144"/>
      <c r="B87" s="200" t="str">
        <f ca="1">OFFSET($C87,0,form_lang-1)</f>
        <v>Driftsmidler</v>
      </c>
      <c r="C87" s="112" t="s">
        <v>9</v>
      </c>
      <c r="D87" s="179" t="s">
        <v>99</v>
      </c>
      <c r="E87" s="114" t="s">
        <v>59</v>
      </c>
      <c r="F87" s="266"/>
    </row>
    <row r="88" spans="1:6" ht="30" x14ac:dyDescent="0.25">
      <c r="A88" s="209">
        <v>74</v>
      </c>
      <c r="B88" s="218" t="str">
        <f ca="1">OFFSET($C88,0,form_lang-1)</f>
        <v>Tilgang af produktionsanlæg og maskiner
• Bemærk, at overførsel fra posten Aktiver under opførelse er ikke en tilgang.</v>
      </c>
      <c r="C88" s="101" t="s">
        <v>616</v>
      </c>
      <c r="D88" s="82" t="s">
        <v>596</v>
      </c>
      <c r="E88" s="39">
        <v>74</v>
      </c>
      <c r="F88" s="268">
        <v>740</v>
      </c>
    </row>
    <row r="89" spans="1:6" ht="60" x14ac:dyDescent="0.25">
      <c r="A89" s="145">
        <v>75</v>
      </c>
      <c r="B89" s="143" t="str">
        <f ca="1">OFFSET($C89,0,form_lang-1)</f>
        <v xml:space="preserve">Tilgang af andre anlæg, driftsmateriel og inventar til kostpris 
(inkl. omkostninger til inventar i, og ombygning af lejede lokaler) 
• Bemærk, at overførsel fra posten Aktiver under opførelse er ikke en tilgang.
</v>
      </c>
      <c r="C89" s="115" t="s">
        <v>615</v>
      </c>
      <c r="D89" s="117" t="s">
        <v>597</v>
      </c>
      <c r="E89" s="16">
        <v>75</v>
      </c>
      <c r="F89" s="262">
        <v>750</v>
      </c>
    </row>
    <row r="90" spans="1:6" s="6" customFormat="1" ht="30" x14ac:dyDescent="0.25">
      <c r="A90" s="138">
        <v>76</v>
      </c>
      <c r="B90" s="156" t="str">
        <f ca="1">OFFSET($C90,0,form_lang-1)</f>
        <v>Driftsmidler i alt
(pkt. 74+75)</v>
      </c>
      <c r="C90" s="102" t="s">
        <v>323</v>
      </c>
      <c r="D90" s="184" t="s">
        <v>598</v>
      </c>
      <c r="E90" s="19">
        <v>76</v>
      </c>
      <c r="F90" s="274">
        <v>760</v>
      </c>
    </row>
    <row r="91" spans="1:6" s="12" customFormat="1" ht="9.75" customHeight="1" x14ac:dyDescent="0.25">
      <c r="A91" s="139"/>
      <c r="B91" s="159"/>
      <c r="C91" s="116"/>
      <c r="D91" s="180"/>
      <c r="E91" s="66" t="s">
        <v>59</v>
      </c>
      <c r="F91" s="275"/>
    </row>
    <row r="92" spans="1:6" ht="30" x14ac:dyDescent="0.25">
      <c r="A92" s="139">
        <v>77</v>
      </c>
      <c r="B92" s="207" t="str">
        <f ca="1">OFFSET($C92,0,form_lang-1)</f>
        <v>Tilgang af materielle anlægsaktiver under udførelse og 
forudbetalinger for materielle anlægsaktiver</v>
      </c>
      <c r="C92" s="82" t="s">
        <v>90</v>
      </c>
      <c r="D92" s="82" t="s">
        <v>531</v>
      </c>
      <c r="E92" s="81">
        <v>77</v>
      </c>
      <c r="F92" s="267">
        <v>770</v>
      </c>
    </row>
    <row r="93" spans="1:6" ht="8.1" customHeight="1" thickBot="1" x14ac:dyDescent="0.3">
      <c r="A93" s="18"/>
      <c r="B93" s="151"/>
      <c r="C93" s="16"/>
      <c r="D93" s="118"/>
      <c r="E93" s="66" t="s">
        <v>59</v>
      </c>
      <c r="F93" s="276"/>
    </row>
    <row r="94" spans="1:6" s="7" customFormat="1" ht="41.25" customHeight="1" thickBot="1" x14ac:dyDescent="0.3">
      <c r="A94" s="216">
        <v>78</v>
      </c>
      <c r="B94" s="212" t="str">
        <f ca="1">OFFSET($C94,0,form_lang-1)</f>
        <v>Tilgang i alt
(pkt. 67+73+76+77)</v>
      </c>
      <c r="C94" s="160" t="s">
        <v>324</v>
      </c>
      <c r="D94" s="160" t="s">
        <v>599</v>
      </c>
      <c r="E94" s="61">
        <v>78</v>
      </c>
      <c r="F94" s="277">
        <v>780</v>
      </c>
    </row>
    <row r="95" spans="1:6" s="7" customFormat="1" ht="9.9499999999999993" customHeight="1" thickTop="1" x14ac:dyDescent="0.25">
      <c r="A95" s="17"/>
      <c r="B95" s="156"/>
      <c r="C95" s="17"/>
      <c r="D95" s="171"/>
      <c r="E95" s="69" t="s">
        <v>59</v>
      </c>
      <c r="F95" s="279"/>
    </row>
    <row r="96" spans="1:6" ht="20.100000000000001" customHeight="1" x14ac:dyDescent="0.25">
      <c r="A96" s="50" t="str">
        <f ca="1">OFFSET($C96,0,form_lang-1)</f>
        <v>Afgang (til bogført værdi)</v>
      </c>
      <c r="B96" s="143"/>
      <c r="C96" s="46" t="s">
        <v>19</v>
      </c>
      <c r="D96" s="169" t="s">
        <v>88</v>
      </c>
      <c r="E96" s="65" t="s">
        <v>59</v>
      </c>
      <c r="F96" s="278" t="str">
        <f>"1.000 "&amp;F$8</f>
        <v>1.000 DKK</v>
      </c>
    </row>
    <row r="97" spans="1:6" ht="6" customHeight="1" x14ac:dyDescent="0.25">
      <c r="A97" s="16"/>
      <c r="B97" s="117"/>
      <c r="C97" s="16"/>
      <c r="D97" s="117"/>
      <c r="E97" s="66" t="s">
        <v>59</v>
      </c>
      <c r="F97" s="261"/>
    </row>
    <row r="98" spans="1:6" ht="128.25" customHeight="1" x14ac:dyDescent="0.25">
      <c r="A98" s="116"/>
      <c r="B98" s="155" t="str">
        <f ca="1">OFFSET($C98,0,form_lang-1)</f>
        <v>Under afgang anføres afgangen af aktiver i kostpriser samt de tilbageførte afskrivninger/nedskrivninger i forbindelse med årets afgang.
• Værdien af afgangen til kostpris (pkt. 79-90) Inkl evt. værdireguleringer (opskrivninger).
• Værdien af de tilbageførte afskrivninger på årets afgang (pkt. 91-102) inkl. evt. værdireguleringer (nedskrivninger).
Bemærk at overførsler fra projekter under udvikling til andre anlægsaktiver ikke er reel afgang og skal derfor ikke medtages. 
Tilbageførte afskrivninger kan/må ikke overskride kostpris-værdien.</v>
      </c>
      <c r="C98" s="155" t="s">
        <v>614</v>
      </c>
      <c r="D98" s="153" t="s">
        <v>600</v>
      </c>
      <c r="E98" s="113" t="s">
        <v>59</v>
      </c>
      <c r="F98" s="261"/>
    </row>
    <row r="99" spans="1:6" ht="6" customHeight="1" x14ac:dyDescent="0.25">
      <c r="A99" s="16"/>
      <c r="B99" s="117"/>
      <c r="C99" s="16"/>
      <c r="D99" s="118"/>
      <c r="E99" s="66" t="s">
        <v>59</v>
      </c>
      <c r="F99" s="261"/>
    </row>
    <row r="100" spans="1:6" ht="26.25" customHeight="1" x14ac:dyDescent="0.25">
      <c r="A100" s="116"/>
      <c r="B100" s="200" t="str">
        <f t="shared" ref="B100:B105" ca="1" si="3">OFFSET($C100,0,form_lang-1)</f>
        <v>Afgang immaterielle anlægsaktiver</v>
      </c>
      <c r="C100" s="112" t="s">
        <v>83</v>
      </c>
      <c r="D100" s="179" t="s">
        <v>538</v>
      </c>
      <c r="E100" s="113" t="s">
        <v>59</v>
      </c>
      <c r="F100" s="261"/>
    </row>
    <row r="101" spans="1:6" ht="24.75" customHeight="1" x14ac:dyDescent="0.25">
      <c r="A101" s="145">
        <v>79</v>
      </c>
      <c r="B101" s="143" t="str">
        <f t="shared" ca="1" si="3"/>
        <v>Afgang af færdiggjorte udviklingsprojekter til kostpris</v>
      </c>
      <c r="C101" s="16" t="s">
        <v>15</v>
      </c>
      <c r="D101" s="118" t="s">
        <v>539</v>
      </c>
      <c r="E101" s="16">
        <v>79</v>
      </c>
      <c r="F101" s="262">
        <v>790</v>
      </c>
    </row>
    <row r="102" spans="1:6" ht="30" x14ac:dyDescent="0.25">
      <c r="A102" s="209">
        <v>80</v>
      </c>
      <c r="B102" s="218" t="str">
        <f t="shared" ca="1" si="3"/>
        <v>Afgang af erhvervede koncessioner, patenter, licenser, varemærker 
samt lignende rettigheder til kostpris</v>
      </c>
      <c r="C102" s="62" t="s">
        <v>36</v>
      </c>
      <c r="D102" s="206" t="s">
        <v>540</v>
      </c>
      <c r="E102" s="48">
        <v>80</v>
      </c>
      <c r="F102" s="262">
        <v>800</v>
      </c>
    </row>
    <row r="103" spans="1:6" ht="21.75" customHeight="1" x14ac:dyDescent="0.25">
      <c r="A103" s="209">
        <v>81</v>
      </c>
      <c r="B103" s="218" t="str">
        <f t="shared" ca="1" si="3"/>
        <v>Afgang af software til kostpris</v>
      </c>
      <c r="C103" s="42" t="s">
        <v>16</v>
      </c>
      <c r="D103" s="57" t="s">
        <v>541</v>
      </c>
      <c r="E103" s="42">
        <v>81</v>
      </c>
      <c r="F103" s="263">
        <v>810</v>
      </c>
    </row>
    <row r="104" spans="1:6" ht="21.75" customHeight="1" thickBot="1" x14ac:dyDescent="0.3">
      <c r="A104" s="219">
        <v>82</v>
      </c>
      <c r="B104" s="220" t="str">
        <f t="shared" ca="1" si="3"/>
        <v>Afgang af goodwill til kostpris</v>
      </c>
      <c r="C104" s="16" t="s">
        <v>17</v>
      </c>
      <c r="D104" s="118" t="s">
        <v>542</v>
      </c>
      <c r="E104" s="16">
        <v>82</v>
      </c>
      <c r="F104" s="264">
        <v>820</v>
      </c>
    </row>
    <row r="105" spans="1:6" s="6" customFormat="1" ht="40.5" customHeight="1" x14ac:dyDescent="0.25">
      <c r="A105" s="138">
        <v>83</v>
      </c>
      <c r="B105" s="156" t="str">
        <f t="shared" ca="1" si="3"/>
        <v>Afgang immaterielle anlægsaktiver til kostpris i alt
(pkt.79+80+81+82)</v>
      </c>
      <c r="C105" s="102" t="s">
        <v>94</v>
      </c>
      <c r="D105" s="184" t="s">
        <v>601</v>
      </c>
      <c r="E105" s="19">
        <v>83</v>
      </c>
      <c r="F105" s="265">
        <v>830</v>
      </c>
    </row>
    <row r="106" spans="1:6" ht="20.100000000000001" customHeight="1" x14ac:dyDescent="0.25">
      <c r="A106" s="139"/>
      <c r="B106" s="200" t="str">
        <f t="shared" ref="B106:B114" ca="1" si="4">OFFSET($C106,0,form_lang-1)</f>
        <v>Afgang af grunde og bygninger</v>
      </c>
      <c r="C106" s="112" t="s">
        <v>86</v>
      </c>
      <c r="D106" s="179" t="s">
        <v>544</v>
      </c>
      <c r="E106" s="66" t="s">
        <v>59</v>
      </c>
      <c r="F106" s="266"/>
    </row>
    <row r="107" spans="1:6" ht="18.75" customHeight="1" x14ac:dyDescent="0.25">
      <c r="A107" s="209">
        <v>84</v>
      </c>
      <c r="B107" s="218" t="str">
        <f t="shared" ca="1" si="4"/>
        <v>Afgang af grunde og bygninger (inkl. grundværdi) til kostpris</v>
      </c>
      <c r="C107" s="16" t="s">
        <v>21</v>
      </c>
      <c r="D107" s="118" t="s">
        <v>545</v>
      </c>
      <c r="E107" s="16">
        <v>84</v>
      </c>
      <c r="F107" s="262">
        <v>840</v>
      </c>
    </row>
    <row r="108" spans="1:6" ht="18.75" customHeight="1" x14ac:dyDescent="0.25">
      <c r="A108" s="209">
        <v>85</v>
      </c>
      <c r="B108" s="218" t="str">
        <f t="shared" ca="1" si="4"/>
        <v>Afgang af ubebyggede grunde til kostpris</v>
      </c>
      <c r="C108" s="42" t="s">
        <v>37</v>
      </c>
      <c r="D108" s="57" t="s">
        <v>546</v>
      </c>
      <c r="E108" s="42">
        <v>85</v>
      </c>
      <c r="F108" s="263">
        <v>850</v>
      </c>
    </row>
    <row r="109" spans="1:6" ht="18.75" customHeight="1" thickBot="1" x14ac:dyDescent="0.3">
      <c r="A109" s="219">
        <v>86</v>
      </c>
      <c r="B109" s="220" t="str">
        <f t="shared" ca="1" si="4"/>
        <v>Afgang af veje, havne, pladser o.l. til kostpris</v>
      </c>
      <c r="C109" s="16" t="s">
        <v>38</v>
      </c>
      <c r="D109" s="118" t="s">
        <v>547</v>
      </c>
      <c r="E109" s="16">
        <v>86</v>
      </c>
      <c r="F109" s="264">
        <v>860</v>
      </c>
    </row>
    <row r="110" spans="1:6" s="6" customFormat="1" ht="48" customHeight="1" x14ac:dyDescent="0.25">
      <c r="A110" s="138">
        <v>87</v>
      </c>
      <c r="B110" s="156" t="str">
        <f ca="1">OFFSET($C110,0,form_lang-1)</f>
        <v>Afgang af grunde og bygninger til kostpris i alt
(pkt. 84+85+86)</v>
      </c>
      <c r="C110" s="102" t="s">
        <v>91</v>
      </c>
      <c r="D110" s="184" t="s">
        <v>602</v>
      </c>
      <c r="E110" s="19">
        <v>87</v>
      </c>
      <c r="F110" s="265">
        <v>870</v>
      </c>
    </row>
    <row r="111" spans="1:6" ht="24.75" customHeight="1" x14ac:dyDescent="0.25">
      <c r="A111" s="139"/>
      <c r="B111" s="200" t="str">
        <f t="shared" ca="1" si="4"/>
        <v>Afgang af driftsmidler</v>
      </c>
      <c r="C111" s="112" t="s">
        <v>84</v>
      </c>
      <c r="D111" s="179" t="s">
        <v>549</v>
      </c>
      <c r="E111" s="66" t="s">
        <v>59</v>
      </c>
      <c r="F111" s="266"/>
    </row>
    <row r="112" spans="1:6" x14ac:dyDescent="0.25">
      <c r="A112" s="209">
        <v>88</v>
      </c>
      <c r="B112" s="218" t="str">
        <f t="shared" ca="1" si="4"/>
        <v>Afgang af produktionsanlæg og maskiner til kostpris</v>
      </c>
      <c r="C112" s="16" t="s">
        <v>39</v>
      </c>
      <c r="D112" s="118" t="s">
        <v>550</v>
      </c>
      <c r="E112" s="16">
        <v>88</v>
      </c>
      <c r="F112" s="268">
        <v>880</v>
      </c>
    </row>
    <row r="113" spans="1:6" customFormat="1" ht="30.75" thickBot="1" x14ac:dyDescent="0.3">
      <c r="A113" s="219">
        <v>89</v>
      </c>
      <c r="B113" s="220" t="str">
        <f t="shared" ca="1" si="4"/>
        <v>Afgang af andre anlæg, driftsmateriel og inventar til kostpris, 
inkl. afgang af inventar i lejede lokaler</v>
      </c>
      <c r="C113" s="115" t="s">
        <v>95</v>
      </c>
      <c r="D113" s="207" t="s">
        <v>551</v>
      </c>
      <c r="E113" s="16">
        <v>89</v>
      </c>
      <c r="F113" s="264">
        <v>890</v>
      </c>
    </row>
    <row r="114" spans="1:6" s="6" customFormat="1" ht="37.5" customHeight="1" x14ac:dyDescent="0.25">
      <c r="A114" s="138">
        <v>90</v>
      </c>
      <c r="B114" s="226" t="str">
        <f t="shared" ca="1" si="4"/>
        <v>Afgang af driftsmidler til kostpris i alt
(pkt. 88+89)</v>
      </c>
      <c r="C114" s="102" t="s">
        <v>93</v>
      </c>
      <c r="D114" s="184" t="s">
        <v>603</v>
      </c>
      <c r="E114" s="19">
        <v>90</v>
      </c>
      <c r="F114" s="265">
        <v>900</v>
      </c>
    </row>
    <row r="115" spans="1:6" ht="20.100000000000001" customHeight="1" x14ac:dyDescent="0.25">
      <c r="A115" s="147"/>
      <c r="B115" s="200" t="str">
        <f t="shared" ref="B115:B120" ca="1" si="5">OFFSET($C115,0,form_lang-1)</f>
        <v>Tilbageførte afskrivninger immaterielle anlægsaktiver</v>
      </c>
      <c r="C115" s="112" t="s">
        <v>18</v>
      </c>
      <c r="D115" s="179" t="s">
        <v>554</v>
      </c>
      <c r="E115" s="113" t="s">
        <v>59</v>
      </c>
      <c r="F115" s="266"/>
    </row>
    <row r="116" spans="1:6" ht="19.5" customHeight="1" x14ac:dyDescent="0.25">
      <c r="A116" s="209">
        <v>91</v>
      </c>
      <c r="B116" s="218" t="str">
        <f t="shared" ca="1" si="5"/>
        <v>Tilbageførte afskrivninger på årets afgang af færdiggjorte udviklingsprojekter</v>
      </c>
      <c r="C116" s="16" t="s">
        <v>85</v>
      </c>
      <c r="D116" s="118" t="s">
        <v>555</v>
      </c>
      <c r="E116" s="16">
        <v>91</v>
      </c>
      <c r="F116" s="268">
        <v>910</v>
      </c>
    </row>
    <row r="117" spans="1:6" ht="30" x14ac:dyDescent="0.25">
      <c r="A117" s="209">
        <v>92</v>
      </c>
      <c r="B117" s="218" t="str">
        <f t="shared" ca="1" si="5"/>
        <v>Tilbageførte afskrivninger på årets afgang af erhvervede koncessioner, 
patenter, licenser, varemærker samt lignende rettigheder</v>
      </c>
      <c r="C117" s="49" t="s">
        <v>77</v>
      </c>
      <c r="D117" s="206" t="s">
        <v>556</v>
      </c>
      <c r="E117" s="48">
        <v>92</v>
      </c>
      <c r="F117" s="262">
        <v>920</v>
      </c>
    </row>
    <row r="118" spans="1:6" ht="20.25" customHeight="1" x14ac:dyDescent="0.25">
      <c r="A118" s="209">
        <v>93</v>
      </c>
      <c r="B118" s="218" t="str">
        <f t="shared" ca="1" si="5"/>
        <v>Tilbageførte afskrivninger på årets afgang af software</v>
      </c>
      <c r="C118" s="42" t="s">
        <v>78</v>
      </c>
      <c r="D118" s="57" t="s">
        <v>557</v>
      </c>
      <c r="E118" s="42">
        <v>93</v>
      </c>
      <c r="F118" s="262">
        <v>930</v>
      </c>
    </row>
    <row r="119" spans="1:6" ht="20.25" customHeight="1" thickBot="1" x14ac:dyDescent="0.3">
      <c r="A119" s="219">
        <v>94</v>
      </c>
      <c r="B119" s="220" t="str">
        <f t="shared" ca="1" si="5"/>
        <v>Tilbageførte afskrivninger på årets afgang af goodwill</v>
      </c>
      <c r="C119" s="16" t="s">
        <v>79</v>
      </c>
      <c r="D119" s="118" t="s">
        <v>558</v>
      </c>
      <c r="E119" s="16">
        <v>94</v>
      </c>
      <c r="F119" s="269">
        <v>940</v>
      </c>
    </row>
    <row r="120" spans="1:6" s="6" customFormat="1" ht="41.25" customHeight="1" x14ac:dyDescent="0.25">
      <c r="A120" s="138">
        <v>95</v>
      </c>
      <c r="B120" s="156" t="str">
        <f t="shared" ca="1" si="5"/>
        <v>Tilbageførte afskrivninger immaterielle anlægsaktiver i alt
(pkt.91+92+93+94)</v>
      </c>
      <c r="C120" s="184" t="s">
        <v>318</v>
      </c>
      <c r="D120" s="184" t="s">
        <v>604</v>
      </c>
      <c r="E120" s="19">
        <v>95</v>
      </c>
      <c r="F120" s="265">
        <v>950</v>
      </c>
    </row>
    <row r="121" spans="1:6" ht="20.100000000000001" customHeight="1" x14ac:dyDescent="0.25">
      <c r="A121" s="139"/>
      <c r="B121" s="200" t="str">
        <f t="shared" ref="B121:B129" ca="1" si="6">OFFSET($C121,0,form_lang-1)</f>
        <v>Tilbageførte afskrivninger på grunde og bygninger</v>
      </c>
      <c r="C121" s="112" t="s">
        <v>44</v>
      </c>
      <c r="D121" s="179" t="s">
        <v>560</v>
      </c>
      <c r="E121" s="66" t="s">
        <v>59</v>
      </c>
      <c r="F121" s="266"/>
    </row>
    <row r="122" spans="1:6" ht="18.75" customHeight="1" x14ac:dyDescent="0.25">
      <c r="A122" s="209">
        <v>96</v>
      </c>
      <c r="B122" s="218" t="str">
        <f t="shared" ca="1" si="6"/>
        <v>Tilbageførte afskrivninger på årets afgang af bygninger</v>
      </c>
      <c r="C122" s="16" t="s">
        <v>40</v>
      </c>
      <c r="D122" s="118" t="s">
        <v>561</v>
      </c>
      <c r="E122" s="16">
        <v>96</v>
      </c>
      <c r="F122" s="268">
        <v>960</v>
      </c>
    </row>
    <row r="123" spans="1:6" ht="18.75" customHeight="1" x14ac:dyDescent="0.25">
      <c r="A123" s="209">
        <v>97</v>
      </c>
      <c r="B123" s="218" t="str">
        <f t="shared" ca="1" si="6"/>
        <v>Tilbageførte afskrivninger på årets afgang af ubebyggede grunde</v>
      </c>
      <c r="C123" s="42" t="s">
        <v>80</v>
      </c>
      <c r="D123" s="57" t="s">
        <v>562</v>
      </c>
      <c r="E123" s="42">
        <v>97</v>
      </c>
      <c r="F123" s="262">
        <v>970</v>
      </c>
    </row>
    <row r="124" spans="1:6" ht="18.75" customHeight="1" thickBot="1" x14ac:dyDescent="0.3">
      <c r="A124" s="219">
        <v>98</v>
      </c>
      <c r="B124" s="220" t="str">
        <f t="shared" ca="1" si="6"/>
        <v>Tilbageførte afskrivninger på årets afgang af veje, havne, pladser o.l.</v>
      </c>
      <c r="C124" s="16" t="s">
        <v>81</v>
      </c>
      <c r="D124" s="118" t="s">
        <v>605</v>
      </c>
      <c r="E124" s="16">
        <v>98</v>
      </c>
      <c r="F124" s="269">
        <v>980</v>
      </c>
    </row>
    <row r="125" spans="1:6" s="6" customFormat="1" ht="42" customHeight="1" x14ac:dyDescent="0.25">
      <c r="A125" s="138">
        <v>99</v>
      </c>
      <c r="B125" s="156" t="str">
        <f t="shared" ca="1" si="6"/>
        <v>Tilbageførte afskrivninger på grunde og bygninger i alt
(pkt.96+97+98)</v>
      </c>
      <c r="C125" s="102" t="s">
        <v>319</v>
      </c>
      <c r="D125" s="184" t="s">
        <v>606</v>
      </c>
      <c r="E125" s="19">
        <v>99</v>
      </c>
      <c r="F125" s="265">
        <v>990</v>
      </c>
    </row>
    <row r="126" spans="1:6" ht="20.100000000000001" customHeight="1" x14ac:dyDescent="0.25">
      <c r="A126" s="139"/>
      <c r="B126" s="200" t="str">
        <f t="shared" ca="1" si="6"/>
        <v>Tilbageførte afskrivninger på driftsmidler</v>
      </c>
      <c r="C126" s="112" t="s">
        <v>42</v>
      </c>
      <c r="D126" s="179" t="s">
        <v>565</v>
      </c>
      <c r="E126" s="66" t="s">
        <v>59</v>
      </c>
      <c r="F126" s="266"/>
    </row>
    <row r="127" spans="1:6" ht="19.5" customHeight="1" x14ac:dyDescent="0.25">
      <c r="A127" s="209">
        <v>100</v>
      </c>
      <c r="B127" s="218" t="str">
        <f t="shared" ca="1" si="6"/>
        <v>Tilbageførte afskrivninger på årets afgang af produktionsanlæg og maskiner</v>
      </c>
      <c r="C127" s="39" t="s">
        <v>23</v>
      </c>
      <c r="D127" s="81" t="s">
        <v>566</v>
      </c>
      <c r="E127" s="39">
        <v>100</v>
      </c>
      <c r="F127" s="268">
        <v>100</v>
      </c>
    </row>
    <row r="128" spans="1:6" customFormat="1" ht="30.75" thickBot="1" x14ac:dyDescent="0.3">
      <c r="A128" s="219">
        <v>101</v>
      </c>
      <c r="B128" s="220" t="str">
        <f t="shared" ca="1" si="6"/>
        <v>Tilbageførte afskrivninger på årets afgang af andre anlæg, 
driftsmateriel og inventar, inkl. tilbageførte afskrivninger på årets afgang af inventar i lejede lokaler</v>
      </c>
      <c r="C128" s="117" t="s">
        <v>89</v>
      </c>
      <c r="D128" s="207" t="s">
        <v>567</v>
      </c>
      <c r="E128" s="118">
        <v>101</v>
      </c>
      <c r="F128" s="269">
        <v>1010</v>
      </c>
    </row>
    <row r="129" spans="1:6" s="6" customFormat="1" ht="36.75" customHeight="1" x14ac:dyDescent="0.25">
      <c r="A129" s="138">
        <v>102</v>
      </c>
      <c r="B129" s="156" t="str">
        <f t="shared" ca="1" si="6"/>
        <v>Tilbageførte afskrivninger på driftsmidler i alt
(pkt. 100+101)</v>
      </c>
      <c r="C129" s="184" t="s">
        <v>320</v>
      </c>
      <c r="D129" s="184" t="s">
        <v>607</v>
      </c>
      <c r="E129" s="19">
        <v>102</v>
      </c>
      <c r="F129" s="265">
        <v>1020</v>
      </c>
    </row>
    <row r="130" spans="1:6" s="12" customFormat="1" ht="6" customHeight="1" thickBot="1" x14ac:dyDescent="0.3">
      <c r="A130" s="221"/>
      <c r="B130" s="229"/>
      <c r="C130" s="116"/>
      <c r="D130" s="180"/>
      <c r="E130" s="66" t="s">
        <v>59</v>
      </c>
      <c r="F130" s="270"/>
    </row>
    <row r="131" spans="1:6" s="7" customFormat="1" ht="31.5" customHeight="1" thickBot="1" x14ac:dyDescent="0.3">
      <c r="A131" s="227">
        <v>103</v>
      </c>
      <c r="B131" s="228" t="str">
        <f ca="1">OFFSET($C131,0,form_lang-1)</f>
        <v>Afgang til bogført værdi i alt 
(pkt. 83+87+90-95-99-102)</v>
      </c>
      <c r="C131" s="120" t="s">
        <v>92</v>
      </c>
      <c r="D131" s="181" t="s">
        <v>608</v>
      </c>
      <c r="E131" s="121">
        <v>103</v>
      </c>
      <c r="F131" s="271">
        <v>1030</v>
      </c>
    </row>
    <row r="132" spans="1:6" s="7" customFormat="1" ht="3.95" customHeight="1" thickTop="1" x14ac:dyDescent="0.25">
      <c r="A132" s="17"/>
      <c r="B132" s="17"/>
      <c r="C132" s="17"/>
      <c r="D132" s="171"/>
      <c r="E132" s="69" t="s">
        <v>59</v>
      </c>
      <c r="F132" s="17"/>
    </row>
    <row r="133" spans="1:6" ht="6.75" customHeight="1" thickBot="1" x14ac:dyDescent="0.3">
      <c r="A133" s="15"/>
      <c r="B133" s="15"/>
      <c r="C133" s="15"/>
      <c r="D133" s="80"/>
      <c r="E133" s="64" t="s">
        <v>59</v>
      </c>
    </row>
    <row r="134" spans="1:6" ht="21.75" thickBot="1" x14ac:dyDescent="0.4">
      <c r="A134" s="85" t="str">
        <f ca="1">OFFSET($C134,0,form_lang-1)</f>
        <v>Supplerende spørgsmål</v>
      </c>
      <c r="B134" s="86"/>
      <c r="C134" s="28" t="s">
        <v>10</v>
      </c>
      <c r="D134" s="194" t="s">
        <v>609</v>
      </c>
      <c r="E134" s="73" t="s">
        <v>59</v>
      </c>
      <c r="F134" s="8"/>
    </row>
    <row r="135" spans="1:6" ht="8.1" customHeight="1" x14ac:dyDescent="0.25">
      <c r="A135" s="87"/>
      <c r="B135" s="88"/>
      <c r="C135" s="3"/>
      <c r="D135" s="195"/>
      <c r="E135" s="74" t="s">
        <v>59</v>
      </c>
      <c r="F135" s="13"/>
    </row>
    <row r="136" spans="1:6" ht="20.100000000000001" customHeight="1" x14ac:dyDescent="0.25">
      <c r="A136" s="89" t="str">
        <f ca="1">OFFSET($C136,0,form_lang-1)</f>
        <v>Kontaktperson i deres virksomhed</v>
      </c>
      <c r="B136" s="90"/>
      <c r="C136" s="54" t="s">
        <v>613</v>
      </c>
      <c r="D136" s="196" t="s">
        <v>610</v>
      </c>
      <c r="E136" s="75" t="s">
        <v>59</v>
      </c>
      <c r="F136" s="13"/>
    </row>
    <row r="137" spans="1:6" x14ac:dyDescent="0.25">
      <c r="A137" s="84"/>
      <c r="B137" s="88" t="str">
        <f ca="1">OFFSET($C137,0,form_lang-1)</f>
        <v>Navn:</v>
      </c>
      <c r="C137" s="2" t="s">
        <v>11</v>
      </c>
      <c r="D137" s="182" t="s">
        <v>56</v>
      </c>
      <c r="E137" s="72" t="s">
        <v>59</v>
      </c>
    </row>
    <row r="138" spans="1:6" x14ac:dyDescent="0.25">
      <c r="A138" s="87"/>
      <c r="B138" s="91" t="s">
        <v>293</v>
      </c>
      <c r="C138" s="43"/>
      <c r="D138" s="197"/>
      <c r="E138" s="76" t="s">
        <v>59</v>
      </c>
    </row>
    <row r="139" spans="1:6" ht="8.1" customHeight="1" x14ac:dyDescent="0.25">
      <c r="A139" s="92"/>
      <c r="B139" s="93"/>
      <c r="E139" s="77" t="s">
        <v>59</v>
      </c>
    </row>
    <row r="140" spans="1:6" x14ac:dyDescent="0.25">
      <c r="A140" s="84"/>
      <c r="B140" s="88" t="str">
        <f ca="1">OFFSET($C140,0,form_lang-1)</f>
        <v>Telefonnummer:</v>
      </c>
      <c r="C140" s="3" t="s">
        <v>27</v>
      </c>
      <c r="D140" s="195" t="s">
        <v>57</v>
      </c>
      <c r="E140" s="72" t="s">
        <v>59</v>
      </c>
    </row>
    <row r="141" spans="1:6" x14ac:dyDescent="0.25">
      <c r="A141" s="87"/>
      <c r="B141" s="111">
        <v>11223344</v>
      </c>
      <c r="C141" s="43"/>
      <c r="D141" s="197"/>
      <c r="E141" s="76" t="s">
        <v>59</v>
      </c>
    </row>
    <row r="142" spans="1:6" ht="8.1" customHeight="1" x14ac:dyDescent="0.25">
      <c r="A142" s="92"/>
      <c r="B142" s="93"/>
      <c r="E142" s="78" t="s">
        <v>59</v>
      </c>
    </row>
    <row r="143" spans="1:6" x14ac:dyDescent="0.25">
      <c r="A143" s="84"/>
      <c r="B143" s="88" t="str">
        <f ca="1">OFFSET($C143,0,form_lang-1)</f>
        <v>E-post:</v>
      </c>
      <c r="C143" s="2" t="s">
        <v>28</v>
      </c>
      <c r="D143" s="182" t="s">
        <v>58</v>
      </c>
      <c r="E143" s="72" t="s">
        <v>59</v>
      </c>
    </row>
    <row r="144" spans="1:6" x14ac:dyDescent="0.25">
      <c r="A144" s="87"/>
      <c r="B144" s="111" t="s">
        <v>307</v>
      </c>
      <c r="C144" s="43"/>
      <c r="D144" s="197"/>
      <c r="E144" s="76" t="s">
        <v>59</v>
      </c>
    </row>
    <row r="145" spans="1:6" ht="8.1" customHeight="1" thickBot="1" x14ac:dyDescent="0.3">
      <c r="A145" s="94"/>
      <c r="B145" s="95"/>
      <c r="C145" s="5"/>
      <c r="D145" s="198"/>
      <c r="E145" s="36" t="s">
        <v>59</v>
      </c>
    </row>
    <row r="146" spans="1:6" ht="8.1" customHeight="1" x14ac:dyDescent="0.25">
      <c r="B146" s="4"/>
    </row>
    <row r="147" spans="1:6" ht="6.75" customHeight="1" thickBot="1" x14ac:dyDescent="0.3">
      <c r="A147" s="15"/>
      <c r="B147" s="15"/>
      <c r="C147" s="15"/>
      <c r="D147" s="80"/>
      <c r="E147" s="64" t="s">
        <v>59</v>
      </c>
    </row>
    <row r="148" spans="1:6" ht="21.75" thickBot="1" x14ac:dyDescent="0.4">
      <c r="A148" s="85" t="str">
        <f ca="1">OFFSET($C148,0,form_lang-1)</f>
        <v xml:space="preserve">Danmarks Statistik </v>
      </c>
      <c r="B148" s="189"/>
      <c r="C148" s="28" t="s">
        <v>101</v>
      </c>
      <c r="D148" s="194" t="s">
        <v>611</v>
      </c>
      <c r="E148" s="73" t="s">
        <v>59</v>
      </c>
      <c r="F148" s="8"/>
    </row>
    <row r="149" spans="1:6" ht="8.1" customHeight="1" thickBot="1" x14ac:dyDescent="0.3">
      <c r="A149" s="100"/>
      <c r="B149" s="99"/>
      <c r="C149" s="3"/>
      <c r="D149" s="195"/>
      <c r="E149" s="74" t="s">
        <v>59</v>
      </c>
      <c r="F149" s="13"/>
    </row>
    <row r="150" spans="1:6" ht="15.75" thickBot="1" x14ac:dyDescent="0.3">
      <c r="A150" s="98"/>
      <c r="B150" s="97" t="str">
        <f ca="1">OFFSET($C150,0,form_lang-1)</f>
        <v>Dato for godkendelse af årsrapporten: ÅÅÅÅ-MM-DD</v>
      </c>
      <c r="C150" s="39" t="s">
        <v>294</v>
      </c>
      <c r="D150" s="81" t="s">
        <v>612</v>
      </c>
      <c r="E150" s="64" t="s">
        <v>59</v>
      </c>
      <c r="F150" s="96" t="s">
        <v>399</v>
      </c>
    </row>
    <row r="151" spans="1:6" ht="8.1" customHeight="1" thickBot="1" x14ac:dyDescent="0.3">
      <c r="A151" s="16"/>
      <c r="B151" s="16"/>
      <c r="C151" s="16"/>
      <c r="D151" s="118"/>
      <c r="E151" s="66" t="s">
        <v>59</v>
      </c>
      <c r="F151" s="34"/>
    </row>
    <row r="152" spans="1:6" ht="15.75" thickBot="1" x14ac:dyDescent="0.3">
      <c r="A152" s="15"/>
      <c r="B152" s="17" t="str">
        <f ca="1">OFFSET($C152,0,form_lang-1)</f>
        <v>Ønsker tilbagemelding</v>
      </c>
      <c r="C152" s="39" t="s">
        <v>82</v>
      </c>
      <c r="D152" s="81" t="s">
        <v>652</v>
      </c>
      <c r="E152" s="64" t="s">
        <v>59</v>
      </c>
      <c r="F152" s="299" t="s">
        <v>394</v>
      </c>
    </row>
  </sheetData>
  <conditionalFormatting sqref="F16">
    <cfRule type="cellIs" dxfId="134" priority="186" operator="lessThan">
      <formula>0</formula>
    </cfRule>
  </conditionalFormatting>
  <conditionalFormatting sqref="F34">
    <cfRule type="containsText" dxfId="133" priority="156" operator="containsText" text=",">
      <formula>NOT(ISERROR(SEARCH(",",F34)))</formula>
    </cfRule>
  </conditionalFormatting>
  <conditionalFormatting sqref="F16">
    <cfRule type="containsText" dxfId="132" priority="155" operator="containsText" text=",">
      <formula>NOT(ISERROR(SEARCH(",",F16)))</formula>
    </cfRule>
  </conditionalFormatting>
  <conditionalFormatting sqref="F26">
    <cfRule type="containsText" dxfId="131" priority="122" operator="containsText" text=",">
      <formula>NOT(ISERROR(SEARCH(",",F26)))</formula>
    </cfRule>
  </conditionalFormatting>
  <conditionalFormatting sqref="F22">
    <cfRule type="containsText" dxfId="130" priority="128" operator="containsText" text=",">
      <formula>NOT(ISERROR(SEARCH(",",F22)))</formula>
    </cfRule>
  </conditionalFormatting>
  <conditionalFormatting sqref="F57">
    <cfRule type="containsText" dxfId="129" priority="143" operator="containsText" text=",">
      <formula>NOT(ISERROR(SEARCH(",",F57)))</formula>
    </cfRule>
  </conditionalFormatting>
  <conditionalFormatting sqref="F19 F25">
    <cfRule type="containsText" dxfId="128" priority="138" operator="containsText" text=",">
      <formula>NOT(ISERROR(SEARCH(",",F19)))</formula>
    </cfRule>
  </conditionalFormatting>
  <conditionalFormatting sqref="F17">
    <cfRule type="cellIs" dxfId="127" priority="137" operator="lessThan">
      <formula>0</formula>
    </cfRule>
  </conditionalFormatting>
  <conditionalFormatting sqref="F17">
    <cfRule type="containsText" dxfId="126" priority="136" operator="containsText" text=",">
      <formula>NOT(ISERROR(SEARCH(",",F17)))</formula>
    </cfRule>
  </conditionalFormatting>
  <conditionalFormatting sqref="F18">
    <cfRule type="cellIs" dxfId="125" priority="135" operator="lessThan">
      <formula>0</formula>
    </cfRule>
  </conditionalFormatting>
  <conditionalFormatting sqref="F18">
    <cfRule type="containsText" dxfId="124" priority="134" operator="containsText" text=",">
      <formula>NOT(ISERROR(SEARCH(",",F18)))</formula>
    </cfRule>
  </conditionalFormatting>
  <conditionalFormatting sqref="F20">
    <cfRule type="cellIs" dxfId="123" priority="133" operator="lessThan">
      <formula>0</formula>
    </cfRule>
  </conditionalFormatting>
  <conditionalFormatting sqref="F20">
    <cfRule type="containsText" dxfId="122" priority="132" operator="containsText" text=",">
      <formula>NOT(ISERROR(SEARCH(",",F20)))</formula>
    </cfRule>
  </conditionalFormatting>
  <conditionalFormatting sqref="F21">
    <cfRule type="cellIs" dxfId="121" priority="131" operator="lessThan">
      <formula>0</formula>
    </cfRule>
  </conditionalFormatting>
  <conditionalFormatting sqref="F21">
    <cfRule type="containsText" dxfId="120" priority="130" operator="containsText" text=",">
      <formula>NOT(ISERROR(SEARCH(",",F21)))</formula>
    </cfRule>
  </conditionalFormatting>
  <conditionalFormatting sqref="F22">
    <cfRule type="cellIs" dxfId="119" priority="129" operator="lessThan">
      <formula>0</formula>
    </cfRule>
  </conditionalFormatting>
  <conditionalFormatting sqref="F23">
    <cfRule type="cellIs" dxfId="118" priority="127" operator="lessThan">
      <formula>0</formula>
    </cfRule>
  </conditionalFormatting>
  <conditionalFormatting sqref="F23">
    <cfRule type="containsText" dxfId="117" priority="126" operator="containsText" text=",">
      <formula>NOT(ISERROR(SEARCH(",",F23)))</formula>
    </cfRule>
  </conditionalFormatting>
  <conditionalFormatting sqref="F24">
    <cfRule type="cellIs" dxfId="116" priority="125" operator="lessThan">
      <formula>0</formula>
    </cfRule>
  </conditionalFormatting>
  <conditionalFormatting sqref="F24">
    <cfRule type="containsText" dxfId="115" priority="124" operator="containsText" text=",">
      <formula>NOT(ISERROR(SEARCH(",",F24)))</formula>
    </cfRule>
  </conditionalFormatting>
  <conditionalFormatting sqref="F26">
    <cfRule type="cellIs" dxfId="114" priority="123" operator="lessThan">
      <formula>0</formula>
    </cfRule>
  </conditionalFormatting>
  <conditionalFormatting sqref="F27">
    <cfRule type="cellIs" dxfId="113" priority="121" operator="lessThan">
      <formula>0</formula>
    </cfRule>
  </conditionalFormatting>
  <conditionalFormatting sqref="F27">
    <cfRule type="containsText" dxfId="112" priority="120" operator="containsText" text=",">
      <formula>NOT(ISERROR(SEARCH(",",F27)))</formula>
    </cfRule>
  </conditionalFormatting>
  <conditionalFormatting sqref="F28">
    <cfRule type="cellIs" dxfId="111" priority="119" operator="lessThan">
      <formula>0</formula>
    </cfRule>
  </conditionalFormatting>
  <conditionalFormatting sqref="F28">
    <cfRule type="containsText" dxfId="110" priority="118" operator="containsText" text=",">
      <formula>NOT(ISERROR(SEARCH(",",F28)))</formula>
    </cfRule>
  </conditionalFormatting>
  <conditionalFormatting sqref="F29">
    <cfRule type="cellIs" dxfId="109" priority="117" operator="lessThan">
      <formula>0</formula>
    </cfRule>
  </conditionalFormatting>
  <conditionalFormatting sqref="F29">
    <cfRule type="containsText" dxfId="108" priority="116" operator="containsText" text=",">
      <formula>NOT(ISERROR(SEARCH(",",F29)))</formula>
    </cfRule>
  </conditionalFormatting>
  <conditionalFormatting sqref="F30">
    <cfRule type="cellIs" dxfId="107" priority="115" operator="lessThan">
      <formula>0</formula>
    </cfRule>
  </conditionalFormatting>
  <conditionalFormatting sqref="F30">
    <cfRule type="containsText" dxfId="106" priority="114" operator="containsText" text=",">
      <formula>NOT(ISERROR(SEARCH(",",F30)))</formula>
    </cfRule>
  </conditionalFormatting>
  <conditionalFormatting sqref="F31">
    <cfRule type="cellIs" dxfId="105" priority="113" operator="lessThan">
      <formula>0</formula>
    </cfRule>
  </conditionalFormatting>
  <conditionalFormatting sqref="F31">
    <cfRule type="containsText" dxfId="104" priority="112" operator="containsText" text=",">
      <formula>NOT(ISERROR(SEARCH(",",F31)))</formula>
    </cfRule>
  </conditionalFormatting>
  <conditionalFormatting sqref="F32">
    <cfRule type="cellIs" dxfId="103" priority="111" operator="lessThan">
      <formula>0</formula>
    </cfRule>
  </conditionalFormatting>
  <conditionalFormatting sqref="F32">
    <cfRule type="containsText" dxfId="102" priority="110" operator="containsText" text=",">
      <formula>NOT(ISERROR(SEARCH(",",F32)))</formula>
    </cfRule>
  </conditionalFormatting>
  <conditionalFormatting sqref="F33">
    <cfRule type="cellIs" dxfId="101" priority="109" operator="lessThan">
      <formula>0</formula>
    </cfRule>
  </conditionalFormatting>
  <conditionalFormatting sqref="F33">
    <cfRule type="containsText" dxfId="100" priority="108" operator="containsText" text=",">
      <formula>NOT(ISERROR(SEARCH(",",F33)))</formula>
    </cfRule>
  </conditionalFormatting>
  <conditionalFormatting sqref="F36">
    <cfRule type="cellIs" dxfId="99" priority="107" operator="lessThan">
      <formula>0</formula>
    </cfRule>
  </conditionalFormatting>
  <conditionalFormatting sqref="F36">
    <cfRule type="containsText" dxfId="98" priority="106" operator="containsText" text=",">
      <formula>NOT(ISERROR(SEARCH(",",F36)))</formula>
    </cfRule>
  </conditionalFormatting>
  <conditionalFormatting sqref="F37">
    <cfRule type="cellIs" dxfId="97" priority="105" operator="lessThan">
      <formula>0</formula>
    </cfRule>
  </conditionalFormatting>
  <conditionalFormatting sqref="F37">
    <cfRule type="containsText" dxfId="96" priority="104" operator="containsText" text=",">
      <formula>NOT(ISERROR(SEARCH(",",F37)))</formula>
    </cfRule>
  </conditionalFormatting>
  <conditionalFormatting sqref="F38">
    <cfRule type="cellIs" dxfId="95" priority="103" operator="lessThan">
      <formula>0</formula>
    </cfRule>
  </conditionalFormatting>
  <conditionalFormatting sqref="F38">
    <cfRule type="containsText" dxfId="94" priority="102" operator="containsText" text=",">
      <formula>NOT(ISERROR(SEARCH(",",F38)))</formula>
    </cfRule>
  </conditionalFormatting>
  <conditionalFormatting sqref="F39">
    <cfRule type="cellIs" dxfId="93" priority="101" operator="lessThan">
      <formula>0</formula>
    </cfRule>
  </conditionalFormatting>
  <conditionalFormatting sqref="F39">
    <cfRule type="containsText" dxfId="92" priority="100" operator="containsText" text=",">
      <formula>NOT(ISERROR(SEARCH(",",F39)))</formula>
    </cfRule>
  </conditionalFormatting>
  <conditionalFormatting sqref="F77">
    <cfRule type="containsText" dxfId="91" priority="80" operator="containsText" text=",">
      <formula>NOT(ISERROR(SEARCH(",",F77)))</formula>
    </cfRule>
  </conditionalFormatting>
  <conditionalFormatting sqref="F78">
    <cfRule type="containsText" dxfId="90" priority="78" operator="containsText" text=",">
      <formula>NOT(ISERROR(SEARCH(",",F78)))</formula>
    </cfRule>
  </conditionalFormatting>
  <conditionalFormatting sqref="F79">
    <cfRule type="containsText" dxfId="89" priority="76" operator="containsText" text=",">
      <formula>NOT(ISERROR(SEARCH(",",F79)))</formula>
    </cfRule>
  </conditionalFormatting>
  <conditionalFormatting sqref="F40">
    <cfRule type="containsText" dxfId="88" priority="95" operator="containsText" text=",">
      <formula>NOT(ISERROR(SEARCH(",",F40)))</formula>
    </cfRule>
  </conditionalFormatting>
  <conditionalFormatting sqref="F42">
    <cfRule type="containsText" dxfId="87" priority="94" operator="containsText" text=",">
      <formula>NOT(ISERROR(SEARCH(",",F42)))</formula>
    </cfRule>
  </conditionalFormatting>
  <conditionalFormatting sqref="F44">
    <cfRule type="containsText" dxfId="86" priority="93" operator="containsText" text=",">
      <formula>NOT(ISERROR(SEARCH(",",F44)))</formula>
    </cfRule>
  </conditionalFormatting>
  <conditionalFormatting sqref="F47">
    <cfRule type="containsText" dxfId="85" priority="92" operator="containsText" text=",">
      <formula>NOT(ISERROR(SEARCH(",",F47)))</formula>
    </cfRule>
  </conditionalFormatting>
  <conditionalFormatting sqref="F48">
    <cfRule type="cellIs" dxfId="84" priority="91" operator="lessThan">
      <formula>0</formula>
    </cfRule>
  </conditionalFormatting>
  <conditionalFormatting sqref="F48">
    <cfRule type="containsText" dxfId="83" priority="90" operator="containsText" text=",">
      <formula>NOT(ISERROR(SEARCH(",",F48)))</formula>
    </cfRule>
  </conditionalFormatting>
  <conditionalFormatting sqref="F59">
    <cfRule type="cellIs" dxfId="82" priority="89" operator="lessThan">
      <formula>0</formula>
    </cfRule>
  </conditionalFormatting>
  <conditionalFormatting sqref="F59">
    <cfRule type="containsText" dxfId="81" priority="88" operator="containsText" text=",">
      <formula>NOT(ISERROR(SEARCH(",",F59)))</formula>
    </cfRule>
  </conditionalFormatting>
  <conditionalFormatting sqref="F74">
    <cfRule type="cellIs" dxfId="80" priority="87" operator="lessThan">
      <formula>0</formula>
    </cfRule>
  </conditionalFormatting>
  <conditionalFormatting sqref="F74">
    <cfRule type="containsText" dxfId="79" priority="86" operator="containsText" text=",">
      <formula>NOT(ISERROR(SEARCH(",",F74)))</formula>
    </cfRule>
  </conditionalFormatting>
  <conditionalFormatting sqref="F75">
    <cfRule type="cellIs" dxfId="78" priority="85" operator="lessThan">
      <formula>0</formula>
    </cfRule>
  </conditionalFormatting>
  <conditionalFormatting sqref="F75">
    <cfRule type="containsText" dxfId="77" priority="84" operator="containsText" text=",">
      <formula>NOT(ISERROR(SEARCH(",",F75)))</formula>
    </cfRule>
  </conditionalFormatting>
  <conditionalFormatting sqref="F76">
    <cfRule type="cellIs" dxfId="76" priority="83" operator="lessThan">
      <formula>0</formula>
    </cfRule>
  </conditionalFormatting>
  <conditionalFormatting sqref="F76">
    <cfRule type="containsText" dxfId="75" priority="82" operator="containsText" text=",">
      <formula>NOT(ISERROR(SEARCH(",",F76)))</formula>
    </cfRule>
  </conditionalFormatting>
  <conditionalFormatting sqref="F77">
    <cfRule type="cellIs" dxfId="74" priority="81" operator="lessThan">
      <formula>0</formula>
    </cfRule>
  </conditionalFormatting>
  <conditionalFormatting sqref="F78">
    <cfRule type="cellIs" dxfId="73" priority="79" operator="lessThan">
      <formula>0</formula>
    </cfRule>
  </conditionalFormatting>
  <conditionalFormatting sqref="F79">
    <cfRule type="cellIs" dxfId="72" priority="77" operator="lessThan">
      <formula>0</formula>
    </cfRule>
  </conditionalFormatting>
  <conditionalFormatting sqref="F86">
    <cfRule type="containsText" dxfId="71" priority="74" operator="containsText" text=",">
      <formula>NOT(ISERROR(SEARCH(",",F86)))</formula>
    </cfRule>
  </conditionalFormatting>
  <conditionalFormatting sqref="F86">
    <cfRule type="cellIs" dxfId="70" priority="75" operator="lessThan">
      <formula>0</formula>
    </cfRule>
  </conditionalFormatting>
  <conditionalFormatting sqref="F90">
    <cfRule type="containsText" dxfId="69" priority="72" operator="containsText" text=",">
      <formula>NOT(ISERROR(SEARCH(",",F90)))</formula>
    </cfRule>
  </conditionalFormatting>
  <conditionalFormatting sqref="F90">
    <cfRule type="cellIs" dxfId="68" priority="73" operator="lessThan">
      <formula>0</formula>
    </cfRule>
  </conditionalFormatting>
  <conditionalFormatting sqref="F94">
    <cfRule type="containsText" dxfId="67" priority="70" operator="containsText" text=",">
      <formula>NOT(ISERROR(SEARCH(",",F94)))</formula>
    </cfRule>
  </conditionalFormatting>
  <conditionalFormatting sqref="F94">
    <cfRule type="cellIs" dxfId="66" priority="71" operator="lessThan">
      <formula>0</formula>
    </cfRule>
  </conditionalFormatting>
  <conditionalFormatting sqref="F105">
    <cfRule type="containsText" dxfId="65" priority="68" operator="containsText" text=",">
      <formula>NOT(ISERROR(SEARCH(",",F105)))</formula>
    </cfRule>
  </conditionalFormatting>
  <conditionalFormatting sqref="F105">
    <cfRule type="cellIs" dxfId="64" priority="69" operator="lessThan">
      <formula>0</formula>
    </cfRule>
  </conditionalFormatting>
  <conditionalFormatting sqref="F110">
    <cfRule type="containsText" dxfId="63" priority="66" operator="containsText" text=",">
      <formula>NOT(ISERROR(SEARCH(",",F110)))</formula>
    </cfRule>
  </conditionalFormatting>
  <conditionalFormatting sqref="F110">
    <cfRule type="cellIs" dxfId="62" priority="67" operator="lessThan">
      <formula>0</formula>
    </cfRule>
  </conditionalFormatting>
  <conditionalFormatting sqref="F114">
    <cfRule type="containsText" dxfId="61" priority="64" operator="containsText" text=",">
      <formula>NOT(ISERROR(SEARCH(",",F114)))</formula>
    </cfRule>
  </conditionalFormatting>
  <conditionalFormatting sqref="F114">
    <cfRule type="cellIs" dxfId="60" priority="65" operator="lessThan">
      <formula>0</formula>
    </cfRule>
  </conditionalFormatting>
  <conditionalFormatting sqref="F120">
    <cfRule type="containsText" dxfId="59" priority="62" operator="containsText" text=",">
      <formula>NOT(ISERROR(SEARCH(",",F120)))</formula>
    </cfRule>
  </conditionalFormatting>
  <conditionalFormatting sqref="F120">
    <cfRule type="cellIs" dxfId="58" priority="63" operator="lessThan">
      <formula>0</formula>
    </cfRule>
  </conditionalFormatting>
  <conditionalFormatting sqref="F125">
    <cfRule type="containsText" dxfId="57" priority="60" operator="containsText" text=",">
      <formula>NOT(ISERROR(SEARCH(",",F125)))</formula>
    </cfRule>
  </conditionalFormatting>
  <conditionalFormatting sqref="F125">
    <cfRule type="cellIs" dxfId="56" priority="61" operator="lessThan">
      <formula>0</formula>
    </cfRule>
  </conditionalFormatting>
  <conditionalFormatting sqref="F129:F130">
    <cfRule type="containsText" dxfId="55" priority="58" operator="containsText" text=",">
      <formula>NOT(ISERROR(SEARCH(",",F129)))</formula>
    </cfRule>
  </conditionalFormatting>
  <conditionalFormatting sqref="F129:F130">
    <cfRule type="cellIs" dxfId="54" priority="59" operator="lessThan">
      <formula>0</formula>
    </cfRule>
  </conditionalFormatting>
  <conditionalFormatting sqref="F131">
    <cfRule type="containsText" dxfId="53" priority="56" operator="containsText" text=",">
      <formula>NOT(ISERROR(SEARCH(",",F131)))</formula>
    </cfRule>
  </conditionalFormatting>
  <conditionalFormatting sqref="F131">
    <cfRule type="cellIs" dxfId="52" priority="57" operator="lessThan">
      <formula>0</formula>
    </cfRule>
  </conditionalFormatting>
  <conditionalFormatting sqref="F81">
    <cfRule type="containsText" dxfId="51" priority="54" operator="containsText" text=",">
      <formula>NOT(ISERROR(SEARCH(",",F81)))</formula>
    </cfRule>
  </conditionalFormatting>
  <conditionalFormatting sqref="F81">
    <cfRule type="cellIs" dxfId="50" priority="55" operator="lessThan">
      <formula>0</formula>
    </cfRule>
  </conditionalFormatting>
  <conditionalFormatting sqref="F82">
    <cfRule type="containsText" dxfId="49" priority="52" operator="containsText" text=",">
      <formula>NOT(ISERROR(SEARCH(",",F82)))</formula>
    </cfRule>
  </conditionalFormatting>
  <conditionalFormatting sqref="F82">
    <cfRule type="cellIs" dxfId="48" priority="53" operator="lessThan">
      <formula>0</formula>
    </cfRule>
  </conditionalFormatting>
  <conditionalFormatting sqref="F83">
    <cfRule type="containsText" dxfId="47" priority="50" operator="containsText" text=",">
      <formula>NOT(ISERROR(SEARCH(",",F83)))</formula>
    </cfRule>
  </conditionalFormatting>
  <conditionalFormatting sqref="F83">
    <cfRule type="cellIs" dxfId="46" priority="51" operator="lessThan">
      <formula>0</formula>
    </cfRule>
  </conditionalFormatting>
  <conditionalFormatting sqref="F84">
    <cfRule type="containsText" dxfId="45" priority="48" operator="containsText" text=",">
      <formula>NOT(ISERROR(SEARCH(",",F84)))</formula>
    </cfRule>
  </conditionalFormatting>
  <conditionalFormatting sqref="F84">
    <cfRule type="cellIs" dxfId="44" priority="49" operator="lessThan">
      <formula>0</formula>
    </cfRule>
  </conditionalFormatting>
  <conditionalFormatting sqref="F85">
    <cfRule type="containsText" dxfId="43" priority="46" operator="containsText" text=",">
      <formula>NOT(ISERROR(SEARCH(",",F85)))</formula>
    </cfRule>
  </conditionalFormatting>
  <conditionalFormatting sqref="F85">
    <cfRule type="cellIs" dxfId="42" priority="47" operator="lessThan">
      <formula>0</formula>
    </cfRule>
  </conditionalFormatting>
  <conditionalFormatting sqref="F88">
    <cfRule type="containsText" dxfId="41" priority="44" operator="containsText" text=",">
      <formula>NOT(ISERROR(SEARCH(",",F88)))</formula>
    </cfRule>
  </conditionalFormatting>
  <conditionalFormatting sqref="F88">
    <cfRule type="cellIs" dxfId="40" priority="45" operator="lessThan">
      <formula>0</formula>
    </cfRule>
  </conditionalFormatting>
  <conditionalFormatting sqref="F89">
    <cfRule type="containsText" dxfId="39" priority="42" operator="containsText" text=",">
      <formula>NOT(ISERROR(SEARCH(",",F89)))</formula>
    </cfRule>
  </conditionalFormatting>
  <conditionalFormatting sqref="F89">
    <cfRule type="cellIs" dxfId="38" priority="43" operator="lessThan">
      <formula>0</formula>
    </cfRule>
  </conditionalFormatting>
  <conditionalFormatting sqref="F92">
    <cfRule type="containsText" dxfId="37" priority="40" operator="containsText" text=",">
      <formula>NOT(ISERROR(SEARCH(",",F92)))</formula>
    </cfRule>
  </conditionalFormatting>
  <conditionalFormatting sqref="F92">
    <cfRule type="cellIs" dxfId="36" priority="41" operator="lessThan">
      <formula>0</formula>
    </cfRule>
  </conditionalFormatting>
  <conditionalFormatting sqref="F103">
    <cfRule type="containsText" dxfId="35" priority="38" operator="containsText" text=",">
      <formula>NOT(ISERROR(SEARCH(",",F103)))</formula>
    </cfRule>
  </conditionalFormatting>
  <conditionalFormatting sqref="F103">
    <cfRule type="cellIs" dxfId="34" priority="39" operator="lessThan">
      <formula>0</formula>
    </cfRule>
  </conditionalFormatting>
  <conditionalFormatting sqref="F104">
    <cfRule type="containsText" dxfId="33" priority="36" operator="containsText" text=",">
      <formula>NOT(ISERROR(SEARCH(",",F104)))</formula>
    </cfRule>
  </conditionalFormatting>
  <conditionalFormatting sqref="F104">
    <cfRule type="cellIs" dxfId="32" priority="37" operator="lessThan">
      <formula>0</formula>
    </cfRule>
  </conditionalFormatting>
  <conditionalFormatting sqref="F101">
    <cfRule type="containsText" dxfId="31" priority="34" operator="containsText" text=",">
      <formula>NOT(ISERROR(SEARCH(",",F101)))</formula>
    </cfRule>
  </conditionalFormatting>
  <conditionalFormatting sqref="F101">
    <cfRule type="cellIs" dxfId="30" priority="35" operator="lessThan">
      <formula>0</formula>
    </cfRule>
  </conditionalFormatting>
  <conditionalFormatting sqref="F102">
    <cfRule type="containsText" dxfId="29" priority="32" operator="containsText" text=",">
      <formula>NOT(ISERROR(SEARCH(",",F102)))</formula>
    </cfRule>
  </conditionalFormatting>
  <conditionalFormatting sqref="F102">
    <cfRule type="cellIs" dxfId="28" priority="33" operator="lessThan">
      <formula>0</formula>
    </cfRule>
  </conditionalFormatting>
  <conditionalFormatting sqref="F107">
    <cfRule type="containsText" dxfId="27" priority="30" operator="containsText" text=",">
      <formula>NOT(ISERROR(SEARCH(",",F107)))</formula>
    </cfRule>
  </conditionalFormatting>
  <conditionalFormatting sqref="F107">
    <cfRule type="cellIs" dxfId="26" priority="31" operator="lessThan">
      <formula>0</formula>
    </cfRule>
  </conditionalFormatting>
  <conditionalFormatting sqref="F108">
    <cfRule type="containsText" dxfId="25" priority="28" operator="containsText" text=",">
      <formula>NOT(ISERROR(SEARCH(",",F108)))</formula>
    </cfRule>
  </conditionalFormatting>
  <conditionalFormatting sqref="F108">
    <cfRule type="cellIs" dxfId="24" priority="29" operator="lessThan">
      <formula>0</formula>
    </cfRule>
  </conditionalFormatting>
  <conditionalFormatting sqref="F109">
    <cfRule type="containsText" dxfId="23" priority="26" operator="containsText" text=",">
      <formula>NOT(ISERROR(SEARCH(",",F109)))</formula>
    </cfRule>
  </conditionalFormatting>
  <conditionalFormatting sqref="F109">
    <cfRule type="cellIs" dxfId="22" priority="27" operator="lessThan">
      <formula>0</formula>
    </cfRule>
  </conditionalFormatting>
  <conditionalFormatting sqref="F112">
    <cfRule type="containsText" dxfId="21" priority="24" operator="containsText" text=",">
      <formula>NOT(ISERROR(SEARCH(",",F112)))</formula>
    </cfRule>
  </conditionalFormatting>
  <conditionalFormatting sqref="F112">
    <cfRule type="cellIs" dxfId="20" priority="25" operator="lessThan">
      <formula>0</formula>
    </cfRule>
  </conditionalFormatting>
  <conditionalFormatting sqref="F113">
    <cfRule type="containsText" dxfId="19" priority="22" operator="containsText" text=",">
      <formula>NOT(ISERROR(SEARCH(",",F113)))</formula>
    </cfRule>
  </conditionalFormatting>
  <conditionalFormatting sqref="F113">
    <cfRule type="cellIs" dxfId="18" priority="23" operator="lessThan">
      <formula>0</formula>
    </cfRule>
  </conditionalFormatting>
  <conditionalFormatting sqref="F116">
    <cfRule type="containsText" dxfId="17" priority="20" operator="containsText" text=",">
      <formula>NOT(ISERROR(SEARCH(",",F116)))</formula>
    </cfRule>
  </conditionalFormatting>
  <conditionalFormatting sqref="F116">
    <cfRule type="cellIs" dxfId="16" priority="21" operator="lessThan">
      <formula>0</formula>
    </cfRule>
  </conditionalFormatting>
  <conditionalFormatting sqref="F117">
    <cfRule type="containsText" dxfId="15" priority="18" operator="containsText" text=",">
      <formula>NOT(ISERROR(SEARCH(",",F117)))</formula>
    </cfRule>
  </conditionalFormatting>
  <conditionalFormatting sqref="F117">
    <cfRule type="cellIs" dxfId="14" priority="19" operator="lessThan">
      <formula>0</formula>
    </cfRule>
  </conditionalFormatting>
  <conditionalFormatting sqref="F118">
    <cfRule type="containsText" dxfId="13" priority="16" operator="containsText" text=",">
      <formula>NOT(ISERROR(SEARCH(",",F118)))</formula>
    </cfRule>
  </conditionalFormatting>
  <conditionalFormatting sqref="F118">
    <cfRule type="cellIs" dxfId="12" priority="17" operator="lessThan">
      <formula>0</formula>
    </cfRule>
  </conditionalFormatting>
  <conditionalFormatting sqref="F122">
    <cfRule type="containsText" dxfId="11" priority="11" operator="containsText" text=",">
      <formula>NOT(ISERROR(SEARCH(",",F122)))</formula>
    </cfRule>
  </conditionalFormatting>
  <conditionalFormatting sqref="F122">
    <cfRule type="cellIs" dxfId="10" priority="12" operator="lessThan">
      <formula>0</formula>
    </cfRule>
  </conditionalFormatting>
  <conditionalFormatting sqref="F123">
    <cfRule type="containsText" dxfId="9" priority="9" operator="containsText" text=",">
      <formula>NOT(ISERROR(SEARCH(",",F123)))</formula>
    </cfRule>
  </conditionalFormatting>
  <conditionalFormatting sqref="F123">
    <cfRule type="cellIs" dxfId="8" priority="10" operator="lessThan">
      <formula>0</formula>
    </cfRule>
  </conditionalFormatting>
  <conditionalFormatting sqref="F124">
    <cfRule type="containsText" dxfId="7" priority="7" operator="containsText" text=",">
      <formula>NOT(ISERROR(SEARCH(",",F124)))</formula>
    </cfRule>
  </conditionalFormatting>
  <conditionalFormatting sqref="F124">
    <cfRule type="cellIs" dxfId="6" priority="8" operator="lessThan">
      <formula>0</formula>
    </cfRule>
  </conditionalFormatting>
  <conditionalFormatting sqref="F127">
    <cfRule type="containsText" dxfId="5" priority="5" operator="containsText" text=",">
      <formula>NOT(ISERROR(SEARCH(",",F127)))</formula>
    </cfRule>
  </conditionalFormatting>
  <conditionalFormatting sqref="F127">
    <cfRule type="cellIs" dxfId="4" priority="6" operator="lessThan">
      <formula>0</formula>
    </cfRule>
  </conditionalFormatting>
  <conditionalFormatting sqref="F128">
    <cfRule type="containsText" dxfId="3" priority="3" operator="containsText" text=",">
      <formula>NOT(ISERROR(SEARCH(",",F128)))</formula>
    </cfRule>
  </conditionalFormatting>
  <conditionalFormatting sqref="F128">
    <cfRule type="cellIs" dxfId="2" priority="4" operator="lessThan">
      <formula>0</formula>
    </cfRule>
  </conditionalFormatting>
  <conditionalFormatting sqref="F119">
    <cfRule type="containsText" dxfId="1" priority="1" operator="containsText" text=",">
      <formula>NOT(ISERROR(SEARCH(",",F119)))</formula>
    </cfRule>
  </conditionalFormatting>
  <conditionalFormatting sqref="F119">
    <cfRule type="cellIs" dxfId="0" priority="2" operator="lessThan">
      <formula>0</formula>
    </cfRule>
  </conditionalFormatting>
  <hyperlinks>
    <hyperlink ref="B11" location="'REGN Information'!A1" display="'REGN Information'!A1"/>
    <hyperlink ref="B63" location="'REGN Information'!A65" display="'REGN Information'!A65"/>
  </hyperlinks>
  <pageMargins left="0.39370078740157483" right="0.39370078740157483" top="0.31496062992125984" bottom="0.19685039370078741" header="0" footer="0"/>
  <pageSetup paperSize="9" scale="85" fitToWidth="0" fitToHeight="0" orientation="landscape" r:id="rId1"/>
  <headerFooter alignWithMargins="0">
    <oddFooter>&amp;L&amp;9REGNSTOR 2017&amp;RSide &amp;P af &amp;N</oddFooter>
  </headerFooter>
  <rowBreaks count="6" manualBreakCount="6">
    <brk id="34" max="16383" man="1"/>
    <brk id="48" max="16383" man="1"/>
    <brk id="54" max="16383" man="1"/>
    <brk id="60" max="16383" man="1"/>
    <brk id="95" max="16383" man="1"/>
    <brk id="132" max="16383" man="1"/>
  </rowBreaks>
  <ignoredErrors>
    <ignoredError sqref="F153:F1048576 F134:F146 F100 F132 F73 F80 F87 F91 F95:F98 F106 F111 F115 F126 F121 F93 F7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0" r:id="rId4" name="Group Box 2">
              <controlPr defaultSize="0" autoFill="0" autoPict="0">
                <anchor moveWithCells="1">
                  <from>
                    <xdr:col>1</xdr:col>
                    <xdr:colOff>5219700</xdr:colOff>
                    <xdr:row>0</xdr:row>
                    <xdr:rowOff>57150</xdr:rowOff>
                  </from>
                  <to>
                    <xdr:col>1</xdr:col>
                    <xdr:colOff>6572250</xdr:colOff>
                    <xdr:row>0</xdr:row>
                    <xdr:rowOff>361950</xdr:rowOff>
                  </to>
                </anchor>
              </controlPr>
            </control>
          </mc:Choice>
        </mc:AlternateContent>
        <mc:AlternateContent xmlns:mc="http://schemas.openxmlformats.org/markup-compatibility/2006">
          <mc:Choice Requires="x14">
            <control shapeId="2051" r:id="rId5" name="Option Button 3">
              <controlPr defaultSize="0" autoFill="0" autoLine="0" autoPict="0">
                <anchor moveWithCells="1">
                  <from>
                    <xdr:col>1</xdr:col>
                    <xdr:colOff>5429250</xdr:colOff>
                    <xdr:row>0</xdr:row>
                    <xdr:rowOff>133350</xdr:rowOff>
                  </from>
                  <to>
                    <xdr:col>1</xdr:col>
                    <xdr:colOff>5819775</xdr:colOff>
                    <xdr:row>0</xdr:row>
                    <xdr:rowOff>361950</xdr:rowOff>
                  </to>
                </anchor>
              </controlPr>
            </control>
          </mc:Choice>
        </mc:AlternateContent>
        <mc:AlternateContent xmlns:mc="http://schemas.openxmlformats.org/markup-compatibility/2006">
          <mc:Choice Requires="x14">
            <control shapeId="2052" r:id="rId6" name="Option Button 4">
              <controlPr defaultSize="0" autoFill="0" autoLine="0" autoPict="0">
                <anchor moveWithCells="1">
                  <from>
                    <xdr:col>1</xdr:col>
                    <xdr:colOff>6010275</xdr:colOff>
                    <xdr:row>0</xdr:row>
                    <xdr:rowOff>133350</xdr:rowOff>
                  </from>
                  <to>
                    <xdr:col>1</xdr:col>
                    <xdr:colOff>6419850</xdr:colOff>
                    <xdr:row>0</xdr:row>
                    <xdr:rowOff>361950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55"/>
  <sheetViews>
    <sheetView showGridLines="0" workbookViewId="0">
      <pane xSplit="1" ySplit="1" topLeftCell="B2" activePane="bottomRight" state="frozen"/>
      <selection pane="topRight" activeCell="B1" sqref="B1"/>
      <selection pane="bottomLeft" activeCell="A2" sqref="A2"/>
      <selection pane="bottomRight" activeCell="D3" sqref="D3"/>
    </sheetView>
  </sheetViews>
  <sheetFormatPr defaultColWidth="9.140625" defaultRowHeight="15" outlineLevelCol="1" x14ac:dyDescent="0.25"/>
  <cols>
    <col min="1" max="1" width="9.42578125" style="3" customWidth="1"/>
    <col min="2" max="2" width="112.7109375" style="158" customWidth="1"/>
    <col min="3" max="3" width="104.5703125" style="182" hidden="1" customWidth="1" outlineLevel="1"/>
    <col min="4" max="4" width="92.42578125" style="182" hidden="1" customWidth="1" outlineLevel="1"/>
    <col min="5" max="5" width="9.5703125" style="10" hidden="1" customWidth="1" outlineLevel="1"/>
    <col min="6" max="6" width="9.140625" style="4" collapsed="1"/>
    <col min="7" max="16384" width="9.140625" style="4"/>
  </cols>
  <sheetData>
    <row r="1" spans="1:5" s="5" customFormat="1" ht="47.25" customHeight="1" thickBot="1" x14ac:dyDescent="0.5">
      <c r="A1" s="126" t="str">
        <f ca="1">OFFSET($C1,0,E1-1)</f>
        <v>Regnskabsstatistik</v>
      </c>
      <c r="B1" s="150"/>
      <c r="C1" s="164" t="s">
        <v>295</v>
      </c>
      <c r="D1" s="164" t="s">
        <v>400</v>
      </c>
      <c r="E1" s="149">
        <v>1</v>
      </c>
    </row>
    <row r="2" spans="1:5" ht="21.95" customHeight="1" x14ac:dyDescent="0.35">
      <c r="A2" s="162" t="str">
        <f ca="1">OFFSET($C2,0,$E$1-1)</f>
        <v>Resultatopgørelse</v>
      </c>
      <c r="B2" s="157"/>
      <c r="C2" s="165" t="s">
        <v>0</v>
      </c>
      <c r="D2" s="165" t="s">
        <v>48</v>
      </c>
      <c r="E2" s="67" t="s">
        <v>59</v>
      </c>
    </row>
    <row r="3" spans="1:5" ht="66.75" customHeight="1" x14ac:dyDescent="0.25">
      <c r="A3" s="16"/>
      <c r="B3" s="131" t="str">
        <f t="shared" ref="B3:B21" ca="1" si="0">OFFSET($C3,0,$E$1-1)</f>
        <v>Indberetningen skal indeholde regnskabsdata for det udtrukkede cvr nr., indtast i højre kolonne (grå felter). 
Hvis jeres firma er et moderselskab, skal I kun indtaste oplysninger om moderselskabet, ikke hele koncernen.
Pkt.19 til 60, skal stemme overens med den officielle Årsrapport.</v>
      </c>
      <c r="C3" s="131" t="s">
        <v>502</v>
      </c>
      <c r="D3" s="153" t="s">
        <v>453</v>
      </c>
      <c r="E3" s="66" t="s">
        <v>59</v>
      </c>
    </row>
    <row r="4" spans="1:5" ht="21.95" customHeight="1" x14ac:dyDescent="0.3">
      <c r="A4" s="223" t="str">
        <f ca="1">OFFSET($C4,0,$E$1-1)</f>
        <v>Ordinær drift, før finansielle poster</v>
      </c>
      <c r="B4" s="154"/>
      <c r="C4" s="166" t="s">
        <v>25</v>
      </c>
      <c r="D4" s="166" t="s">
        <v>49</v>
      </c>
      <c r="E4" s="68" t="s">
        <v>59</v>
      </c>
    </row>
    <row r="5" spans="1:5" ht="15.75" x14ac:dyDescent="0.25">
      <c r="A5" s="209">
        <v>1</v>
      </c>
      <c r="B5" s="211" t="str">
        <f t="shared" ca="1" si="0"/>
        <v>Nettoomsætning (efter fradrag af prisnedslag, merværdi- og punktafgifter)</v>
      </c>
      <c r="C5" s="81" t="s">
        <v>33</v>
      </c>
      <c r="D5" s="81" t="s">
        <v>452</v>
      </c>
      <c r="E5" s="4"/>
    </row>
    <row r="6" spans="1:5" ht="16.5" customHeight="1" x14ac:dyDescent="0.25">
      <c r="A6" s="145">
        <v>2</v>
      </c>
      <c r="B6" s="208" t="str">
        <f t="shared" ca="1" si="0"/>
        <v xml:space="preserve">Arbejde udført for egen regning og opført under aktiver som tilgang
</v>
      </c>
      <c r="C6" s="134" t="s">
        <v>380</v>
      </c>
      <c r="D6" s="57" t="s">
        <v>379</v>
      </c>
      <c r="E6" s="4"/>
    </row>
    <row r="7" spans="1:5" ht="127.5" customHeight="1" x14ac:dyDescent="0.25">
      <c r="A7" s="209"/>
      <c r="B7" s="143" t="str">
        <f t="shared" ca="1" si="0"/>
        <v>Medtages: 
• Omkostninger for egen regning til materialer, egne lønninger m.v. til forbedring af egne bygninger, maskiner, udvikling af software o.l. 
Medtages ikke: 
• Køb af andres forbedring af virksomhedens bygninger, maskiner, udvikling af software o.l.</v>
      </c>
      <c r="C7" s="205" t="s">
        <v>344</v>
      </c>
      <c r="D7" s="205" t="s">
        <v>454</v>
      </c>
      <c r="E7" s="4"/>
    </row>
    <row r="8" spans="1:5" ht="34.5" customHeight="1" x14ac:dyDescent="0.25">
      <c r="A8" s="139">
        <v>3</v>
      </c>
      <c r="B8" s="161" t="str">
        <f t="shared" ca="1" si="0"/>
        <v xml:space="preserve">Andre driftsindtægter 
</v>
      </c>
      <c r="C8" s="134" t="s">
        <v>326</v>
      </c>
      <c r="D8" s="205" t="s">
        <v>325</v>
      </c>
      <c r="E8" s="4"/>
    </row>
    <row r="9" spans="1:5" ht="146.25" customHeight="1" x14ac:dyDescent="0.25">
      <c r="A9" s="145"/>
      <c r="B9" s="143" t="str">
        <f t="shared" ca="1" si="0"/>
        <v>Medtages: 
• Indtægt, som ikke angår den egentlige drift, fx lejeindtægter og gevinst ved salg af immaterielle og materielle anlægsaktiver.
• Refunderede syge- og barselsdagpenge eller løntilskud til fx elever samt viderefaktureret løn.
Medtages ikke:
• Tab, som ikke angår den egentlige drift, fx. tab ved salg af immaterielle og materielle anlægsaktiver eller negative lejeindtægter angives under pkt. 18.</v>
      </c>
      <c r="C9" s="205" t="s">
        <v>503</v>
      </c>
      <c r="D9" s="205" t="s">
        <v>455</v>
      </c>
      <c r="E9" s="4"/>
    </row>
    <row r="10" spans="1:5" ht="20.25" customHeight="1" x14ac:dyDescent="0.25">
      <c r="A10" s="139">
        <v>4</v>
      </c>
      <c r="B10" s="161" t="str">
        <f t="shared" ca="1" si="0"/>
        <v>Forbrug af varer (materialer)</v>
      </c>
      <c r="C10" s="205" t="s">
        <v>381</v>
      </c>
      <c r="D10" s="205" t="s">
        <v>456</v>
      </c>
      <c r="E10" s="4"/>
    </row>
    <row r="11" spans="1:5" ht="165" x14ac:dyDescent="0.25">
      <c r="A11" s="145"/>
      <c r="B11" s="143" t="str">
        <f t="shared" ca="1" si="0"/>
        <v>Medtages: 
• Færdigvarer/råvarer og hjælpemidler inkl. fragt og told. Fratræk prisnedslag, godtgørelser, kontantrabatter og bonus.
• Kun for TRANSPORTBRANCHEN: medtag brændstof til fly/færger/busser/lastbiler.
Medtages ikke:
• Løn (pkt. 12).
• Køb af underentreprise (pkt. 5) som f.eks. fremmed kørsel.
• Andre omkostninger, der kan henføres til vikaromkostninger (pkt. 8), leasing (pkt. 9), småanskaffelser (pkt. 7), eller reparationer og forsikringer o.l. (pkt. 11).</v>
      </c>
      <c r="C11" s="205" t="s">
        <v>460</v>
      </c>
      <c r="D11" s="205" t="s">
        <v>458</v>
      </c>
      <c r="E11" s="4"/>
    </row>
    <row r="12" spans="1:5" ht="17.25" customHeight="1" x14ac:dyDescent="0.25">
      <c r="A12" s="139">
        <v>5</v>
      </c>
      <c r="B12" s="161" t="str">
        <f t="shared" ca="1" si="0"/>
        <v>Køb af underentrepriser/underleverandører</v>
      </c>
      <c r="C12" s="134" t="s">
        <v>327</v>
      </c>
      <c r="D12" s="205" t="s">
        <v>50</v>
      </c>
      <c r="E12" s="4"/>
    </row>
    <row r="13" spans="1:5" ht="80.25" customHeight="1" x14ac:dyDescent="0.25">
      <c r="A13" s="145"/>
      <c r="B13" s="143" t="str">
        <f t="shared" ca="1" si="0"/>
        <v>Køb af andres arbejde i forbindelse med virksomhedens primære drift (fremmed arbejde).
• Omkostninger til andres bearbejdning af virksomhedens råmaterialer og halvfabrikata.
• Omkostninger til arbejder, som er udført af underentreprenører/underleveandører.
fx. transportbranchen: omkostninger til andre vognmænd, fragtfirmaer o.l.</v>
      </c>
      <c r="C13" s="205" t="s">
        <v>459</v>
      </c>
      <c r="D13" s="303" t="s">
        <v>457</v>
      </c>
      <c r="E13" s="4"/>
    </row>
    <row r="14" spans="1:5" ht="18" customHeight="1" x14ac:dyDescent="0.25">
      <c r="A14" s="139">
        <v>6</v>
      </c>
      <c r="B14" s="161" t="str">
        <f t="shared" ca="1" si="0"/>
        <v>Omkostninger til husleje (ekskl. varme og el)</v>
      </c>
      <c r="C14" s="134" t="s">
        <v>328</v>
      </c>
      <c r="D14" s="201" t="s">
        <v>329</v>
      </c>
      <c r="E14" s="4"/>
    </row>
    <row r="15" spans="1:5" ht="151.5" customHeight="1" x14ac:dyDescent="0.25">
      <c r="A15" s="145"/>
      <c r="B15" s="143" t="str">
        <f t="shared" ca="1" si="0"/>
        <v>Omfatter kun udgifter til lejeforhold såsom: 
• Husleje. 
• Arealleje.
• Lagerleje (kun for opbevaringsvirksomheder). 
• Garageleje (kun for transportvirksomheder).
Medtages ikke: 
• Varme og energiforbrug (pkt. 11).
• Andre lokaleomkostninger, fx fællesomkostninger (pkt. 11).</v>
      </c>
      <c r="C15" s="205" t="s">
        <v>462</v>
      </c>
      <c r="D15" s="205" t="s">
        <v>461</v>
      </c>
      <c r="E15" s="4"/>
    </row>
    <row r="16" spans="1:5" ht="18.75" customHeight="1" x14ac:dyDescent="0.25">
      <c r="A16" s="139">
        <v>7</v>
      </c>
      <c r="B16" s="161" t="str">
        <f t="shared" ca="1" si="0"/>
        <v>Omkostninger til anskaffelse af småinventar/driftsmidler med kort levetid</v>
      </c>
      <c r="C16" s="134" t="s">
        <v>330</v>
      </c>
      <c r="D16" s="57" t="s">
        <v>463</v>
      </c>
      <c r="E16" s="4"/>
    </row>
    <row r="17" spans="1:5" ht="48.75" customHeight="1" x14ac:dyDescent="0.25">
      <c r="A17" s="145"/>
      <c r="B17" s="143" t="str">
        <f t="shared" ca="1" si="0"/>
        <v>• Udgifter til anskaffelser, der udgiftsføres fuldt ud over resultatopgørelsen i købsåret, dvs. straksafskrives.</v>
      </c>
      <c r="C17" s="205" t="s">
        <v>465</v>
      </c>
      <c r="D17" s="205" t="s">
        <v>464</v>
      </c>
      <c r="E17" s="4"/>
    </row>
    <row r="18" spans="1:5" ht="22.5" customHeight="1" x14ac:dyDescent="0.25">
      <c r="A18" s="139">
        <v>8</v>
      </c>
      <c r="B18" s="161" t="str">
        <f t="shared" ca="1" si="0"/>
        <v>Omkostninger til leje af arbejdskraft fra andet firma (fx vikarbureau)</v>
      </c>
      <c r="C18" s="134" t="s">
        <v>60</v>
      </c>
      <c r="D18" s="57" t="s">
        <v>373</v>
      </c>
      <c r="E18" s="4"/>
    </row>
    <row r="19" spans="1:5" ht="122.25" customHeight="1" x14ac:dyDescent="0.25">
      <c r="A19" s="145"/>
      <c r="B19" s="143" t="str">
        <f t="shared" ca="1" si="0"/>
        <v>Medtages: 
• Lejet arbejdskraft fra anden virksomhed fx. vikarbureauer.
• Lejet arbejdskraft internt i koncernen.
• Løn til medarbejdere i udenlandske filialer.
Medtages ikke:  
•  Kun for vikarbureauer: omkostninger til løn, hvis virksomhedens prmære driftsaktivet er udlejning af vikarer (angives i pkt 12,13 og 14).</v>
      </c>
      <c r="C19" s="206" t="s">
        <v>467</v>
      </c>
      <c r="D19" s="206" t="s">
        <v>466</v>
      </c>
      <c r="E19" s="4"/>
    </row>
    <row r="20" spans="1:5" ht="20.25" customHeight="1" x14ac:dyDescent="0.25">
      <c r="A20" s="139">
        <v>9</v>
      </c>
      <c r="B20" s="161" t="str">
        <f t="shared" ca="1" si="0"/>
        <v xml:space="preserve">Omkostninger til langtidsleje og operationel leasing
</v>
      </c>
      <c r="C20" s="62" t="s">
        <v>331</v>
      </c>
      <c r="D20" s="48" t="s">
        <v>51</v>
      </c>
      <c r="E20" s="4"/>
    </row>
    <row r="21" spans="1:5" ht="18" customHeight="1" x14ac:dyDescent="0.25">
      <c r="A21" s="145"/>
      <c r="B21" s="143" t="str">
        <f t="shared" ca="1" si="0"/>
        <v>Som ikke er IFRS16 leasing.</v>
      </c>
      <c r="C21" s="206" t="s">
        <v>469</v>
      </c>
      <c r="D21" s="48" t="s">
        <v>468</v>
      </c>
      <c r="E21" s="4"/>
    </row>
    <row r="22" spans="1:5" ht="19.5" customHeight="1" x14ac:dyDescent="0.25">
      <c r="A22" s="139">
        <v>10</v>
      </c>
      <c r="B22" s="161" t="str">
        <f t="shared" ref="B22:B100" ca="1" si="1">OFFSET($C22,0,$E$1-1)</f>
        <v>Tab på debitorer (konstaterede tab og ændringer i hensættelse) (+/-)</v>
      </c>
      <c r="C22" s="62" t="s">
        <v>300</v>
      </c>
      <c r="D22" s="48" t="s">
        <v>374</v>
      </c>
      <c r="E22" s="4"/>
    </row>
    <row r="23" spans="1:5" ht="57" customHeight="1" x14ac:dyDescent="0.25">
      <c r="A23" s="145"/>
      <c r="B23" s="143" t="str">
        <f t="shared" ca="1" si="1"/>
        <v>• Konstaterede tab.
• Hensættelser til imødegåelse af tab på debitorer.
• Regulering af hensættelse til tab på debitorer (deriblandt tilbageførsel af tidligere hensættelser).</v>
      </c>
      <c r="C23" s="206" t="s">
        <v>470</v>
      </c>
      <c r="D23" s="206" t="s">
        <v>471</v>
      </c>
      <c r="E23" s="4"/>
    </row>
    <row r="24" spans="1:5" ht="18" customHeight="1" x14ac:dyDescent="0.25">
      <c r="A24" s="139">
        <v>11</v>
      </c>
      <c r="B24" s="161" t="str">
        <f t="shared" ca="1" si="1"/>
        <v xml:space="preserve">Eksterne omkostninger i øvrigt (bortset fra poster af sekundær karakter)
</v>
      </c>
      <c r="C24" s="62" t="s">
        <v>332</v>
      </c>
      <c r="D24" s="202" t="s">
        <v>472</v>
      </c>
      <c r="E24" s="4"/>
    </row>
    <row r="25" spans="1:5" ht="48" customHeight="1" x14ac:dyDescent="0.25">
      <c r="A25" s="145"/>
      <c r="B25" s="143" t="str">
        <f t="shared" ca="1" si="1"/>
        <v>Udgifter til køretøjer, reparation, vedligeholdelse, rengøring, uddannelse, arbejdstøj, kontorartikler, telefon, revisor , forsikringer o.l.</v>
      </c>
      <c r="C25" s="206" t="s">
        <v>474</v>
      </c>
      <c r="D25" s="206" t="s">
        <v>473</v>
      </c>
      <c r="E25" s="4"/>
    </row>
    <row r="26" spans="1:5" ht="17.25" customHeight="1" x14ac:dyDescent="0.25">
      <c r="A26" s="139">
        <v>12</v>
      </c>
      <c r="B26" s="161" t="str">
        <f t="shared" ca="1" si="1"/>
        <v xml:space="preserve">Lønninger og gager
</v>
      </c>
      <c r="C26" s="62" t="s">
        <v>333</v>
      </c>
      <c r="D26" s="203" t="s">
        <v>334</v>
      </c>
      <c r="E26" s="4"/>
    </row>
    <row r="27" spans="1:5" ht="188.25" customHeight="1" x14ac:dyDescent="0.25">
      <c r="A27" s="145"/>
      <c r="B27" s="143" t="str">
        <f t="shared" ca="1" si="1"/>
        <v>Refusioner og viderefaktureret løn fratrækkes ikke og anføres i pkt. 3 som anden driftsindtægt.
Medtages: 
•  De samlede lønninger  (herunder produktionsløn, samt gager og vederlag til arbejdere, funktionærer, direktion og bestyrelse, inkl. ferieløn og godtgørelse, overtidsbetalinger, løntillæg i form af gratis ydelser), løn under sygdom eller graviditet og diverse bonusordninger.
Medtages ikke: 
• Løn til vikarer, der aflønnes af andre virksomheder, som f.eks. vikarbureauer (angives i pkt. 8).
• Underentrepriser/fremmed arbejde (se pkt. 5).</v>
      </c>
      <c r="C27" s="206" t="s">
        <v>476</v>
      </c>
      <c r="D27" s="206" t="s">
        <v>475</v>
      </c>
      <c r="E27" s="4"/>
    </row>
    <row r="28" spans="1:5" ht="17.25" customHeight="1" x14ac:dyDescent="0.25">
      <c r="A28" s="139">
        <v>13</v>
      </c>
      <c r="B28" s="156" t="str">
        <f t="shared" ca="1" si="1"/>
        <v>Pensionsomkostninger</v>
      </c>
      <c r="C28" s="62" t="s">
        <v>62</v>
      </c>
      <c r="D28" s="48" t="s">
        <v>335</v>
      </c>
      <c r="E28" s="4"/>
    </row>
    <row r="29" spans="1:5" ht="48" customHeight="1" x14ac:dyDescent="0.25">
      <c r="A29" s="145"/>
      <c r="B29" s="143" t="str">
        <f t="shared" ca="1" si="1"/>
        <v>• Arbejdsgiverens bidrag til de ansattes pensionsordninger i form af overenskomstaftale pensionsordninger, firmapensionordninger o.l.
• Pensionsudbetalinger til fratrådte medarbejdere.</v>
      </c>
      <c r="C29" s="206" t="s">
        <v>477</v>
      </c>
      <c r="D29" s="206" t="s">
        <v>478</v>
      </c>
      <c r="E29" s="4"/>
    </row>
    <row r="30" spans="1:5" ht="20.25" customHeight="1" x14ac:dyDescent="0.25">
      <c r="A30" s="139">
        <v>14</v>
      </c>
      <c r="B30" s="161" t="str">
        <f t="shared" ca="1" si="1"/>
        <v>Andre omkostninger til social sikring</v>
      </c>
      <c r="C30" s="62" t="s">
        <v>337</v>
      </c>
      <c r="D30" s="204" t="s">
        <v>336</v>
      </c>
      <c r="E30" s="4"/>
    </row>
    <row r="31" spans="1:5" ht="33" customHeight="1" x14ac:dyDescent="0.25">
      <c r="A31" s="145"/>
      <c r="B31" s="143" t="str">
        <f t="shared" ca="1" si="1"/>
        <v>• Arbejdsgiverens bidrag til ATP, AER, BST etc. og personaleforsikringer i form af syge-, arbejdsskade- ulykkes og livsforsikringer mm.</v>
      </c>
      <c r="C31" s="206" t="s">
        <v>375</v>
      </c>
      <c r="D31" s="206" t="s">
        <v>372</v>
      </c>
      <c r="E31" s="4"/>
    </row>
    <row r="32" spans="1:5" ht="21" customHeight="1" x14ac:dyDescent="0.25">
      <c r="A32" s="139">
        <v>15</v>
      </c>
      <c r="B32" s="161" t="str">
        <f t="shared" ca="1" si="1"/>
        <v>Afskrivninger af materielle og immaterielle anlægsaktiver</v>
      </c>
      <c r="C32" s="62" t="s">
        <v>102</v>
      </c>
      <c r="D32" s="48" t="s">
        <v>342</v>
      </c>
      <c r="E32" s="4"/>
    </row>
    <row r="33" spans="1:5" ht="111" customHeight="1" x14ac:dyDescent="0.25">
      <c r="A33" s="145"/>
      <c r="B33" s="143" t="str">
        <f t="shared" ca="1" si="1"/>
        <v>Medtages: 
• Årets afskrivninger på materielle anlægsaktiver (bygninger, installationer, maskiner og inventar, transport- og andet driftsmateriel) og immaterielle anlægsaktiver (erhvervet goodwill, knowhow samt aktiverede udgifter til rationalisering og udvikling).
Medtages ikke:
• Småanskaffelser angives under pkt. 7.</v>
      </c>
      <c r="C33" s="206" t="s">
        <v>480</v>
      </c>
      <c r="D33" s="206" t="s">
        <v>479</v>
      </c>
      <c r="E33" s="4"/>
    </row>
    <row r="34" spans="1:5" ht="20.25" customHeight="1" x14ac:dyDescent="0.25">
      <c r="A34" s="139">
        <v>16</v>
      </c>
      <c r="B34" s="161" t="str">
        <f t="shared" ca="1" si="1"/>
        <v>Nedskrivninger af materielle og immaterielle anlægsaktiver</v>
      </c>
      <c r="C34" s="62" t="s">
        <v>103</v>
      </c>
      <c r="D34" s="48" t="s">
        <v>376</v>
      </c>
      <c r="E34" s="4"/>
    </row>
    <row r="35" spans="1:5" ht="107.25" customHeight="1" x14ac:dyDescent="0.25">
      <c r="A35" s="145"/>
      <c r="B35" s="143" t="str">
        <f t="shared" ca="1" si="1"/>
        <v xml:space="preserve">Medtages: 
• Årets nedskrivninger på materielle anlægsaktiver (bygninger, installationer, maskiner og inventar, transport- og andet driftsmateriel) og immaterielle anlægsaktiver (erhvervet goodwill, knowhow samt aktiverede udgifter til rationalisering og udvikling).
Medtages ikke:
• Småanskaffelser angives under pkt. 7.
</v>
      </c>
      <c r="C35" s="206" t="s">
        <v>482</v>
      </c>
      <c r="D35" s="206" t="s">
        <v>481</v>
      </c>
      <c r="E35" s="4"/>
    </row>
    <row r="36" spans="1:5" ht="15.75" customHeight="1" x14ac:dyDescent="0.25">
      <c r="A36" s="139">
        <v>17</v>
      </c>
      <c r="B36" s="161" t="str">
        <f t="shared" ca="1" si="1"/>
        <v xml:space="preserve">Nedskrivninger af omsætningsaktiver (bortset fra finansielle omsætningsaktiver)
</v>
      </c>
      <c r="C36" s="134" t="s">
        <v>338</v>
      </c>
      <c r="D36" s="205" t="s">
        <v>483</v>
      </c>
      <c r="E36" s="4"/>
    </row>
    <row r="37" spans="1:5" ht="109.5" customHeight="1" x14ac:dyDescent="0.25">
      <c r="A37" s="145"/>
      <c r="B37" s="143" t="str">
        <f t="shared" ca="1" si="1"/>
        <v>Medtages: 
• Nedskrivninger, der er unormale med hensyn til størrelse eller firmaets forhold i øvrigt. Fx tab på varebeholdninger og debitorer under firmaets i øvrigt uændrede drift.
Medtages ikke:
• Tab grundet strukturændringer - fx. fusioner, angives under pkt. 11. 
• Finansielle nedskrivninger angives under pkt. 22.</v>
      </c>
      <c r="C37" s="206" t="s">
        <v>484</v>
      </c>
      <c r="D37" s="206" t="s">
        <v>485</v>
      </c>
      <c r="E37" s="4"/>
    </row>
    <row r="38" spans="1:5" ht="18.75" customHeight="1" x14ac:dyDescent="0.25">
      <c r="A38" s="139">
        <v>18</v>
      </c>
      <c r="B38" s="161" t="str">
        <f t="shared" ca="1" si="1"/>
        <v xml:space="preserve">Sekundære omkostninger
</v>
      </c>
      <c r="C38" s="62" t="s">
        <v>339</v>
      </c>
      <c r="D38" s="48" t="s">
        <v>68</v>
      </c>
      <c r="E38" s="4"/>
    </row>
    <row r="39" spans="1:5" ht="81.75" customHeight="1" x14ac:dyDescent="0.25">
      <c r="A39" s="145"/>
      <c r="B39" s="143" t="str">
        <f t="shared" ca="1" si="1"/>
        <v>• Tab af salg af immaterielle og materielle anlægsafgifter, udgifter til erstatninger o.l.
• Udgifter på omsætningsejendomme (hvis ejendomme ikke er primær driftsaktivitet). Indtægt angives i pkt. 3.</v>
      </c>
      <c r="C39" s="207" t="s">
        <v>487</v>
      </c>
      <c r="D39" s="207" t="s">
        <v>486</v>
      </c>
      <c r="E39" s="4"/>
    </row>
    <row r="40" spans="1:5" s="7" customFormat="1" ht="15.75" x14ac:dyDescent="0.25">
      <c r="A40" s="119">
        <v>19</v>
      </c>
      <c r="B40" s="161" t="str">
        <f t="shared" ca="1" si="1"/>
        <v>Ordinært driftsresultat før finansielle poster iht. årsregnskabet</v>
      </c>
      <c r="C40" s="167" t="s">
        <v>24</v>
      </c>
      <c r="D40" s="167" t="s">
        <v>69</v>
      </c>
    </row>
    <row r="41" spans="1:5" ht="21.95" customHeight="1" x14ac:dyDescent="0.3">
      <c r="A41" s="223" t="str">
        <f ca="1">OFFSET($C41,0,$E$1-1)</f>
        <v>Finansielle poster</v>
      </c>
      <c r="B41" s="143"/>
      <c r="C41" s="168" t="s">
        <v>1</v>
      </c>
      <c r="D41" s="168" t="s">
        <v>53</v>
      </c>
      <c r="E41" s="4"/>
    </row>
    <row r="42" spans="1:5" ht="18.75" customHeight="1" x14ac:dyDescent="0.25">
      <c r="A42" s="139">
        <v>20</v>
      </c>
      <c r="B42" s="156" t="str">
        <f t="shared" ca="1" si="1"/>
        <v>Indtægter af kapitalandele og øvrigt udbytte af finansielle anlægsaktiver</v>
      </c>
      <c r="C42" s="117" t="s">
        <v>490</v>
      </c>
      <c r="D42" s="207" t="s">
        <v>488</v>
      </c>
      <c r="E42" s="4"/>
    </row>
    <row r="43" spans="1:5" ht="94.5" customHeight="1" x14ac:dyDescent="0.25">
      <c r="A43" s="145"/>
      <c r="B43" s="143" t="str">
        <f t="shared" ca="1" si="1"/>
        <v>Overskud, udbytte, royalties og opskrivninger (værdireguleringer).
Medtages ikke: 
• Renteindtægter angives i pkt 21.
• Negativt udbytte eller værdiregulering angives i pkt. 22 (fx nedskrivninger).
• Renteindtægter fra tilgodehavende i tilknyttede eller associerede selskaber angives i pkt. 22.</v>
      </c>
      <c r="C43" s="207" t="s">
        <v>491</v>
      </c>
      <c r="D43" s="207" t="s">
        <v>489</v>
      </c>
      <c r="E43" s="4"/>
    </row>
    <row r="44" spans="1:5" ht="21.75" customHeight="1" x14ac:dyDescent="0.25">
      <c r="A44" s="139">
        <v>21</v>
      </c>
      <c r="B44" s="156" t="str">
        <f t="shared" ca="1" si="1"/>
        <v xml:space="preserve">Renteindtægter o.l. af finansielle anlægsaktiver og omsætningsaktiver
</v>
      </c>
      <c r="C44" s="62" t="s">
        <v>340</v>
      </c>
      <c r="D44" s="206" t="s">
        <v>492</v>
      </c>
      <c r="E44" s="4"/>
    </row>
    <row r="45" spans="1:5" ht="33.75" customHeight="1" x14ac:dyDescent="0.25">
      <c r="A45" s="145"/>
      <c r="B45" s="143" t="str">
        <f t="shared" ca="1" si="1"/>
        <v>• Af tilgodehavende, obligationer samt andre værdipapirer og likvide beholdninger.</v>
      </c>
      <c r="C45" s="206" t="s">
        <v>494</v>
      </c>
      <c r="D45" s="206" t="s">
        <v>493</v>
      </c>
      <c r="E45" s="4"/>
    </row>
    <row r="46" spans="1:5" ht="17.25" customHeight="1" x14ac:dyDescent="0.25">
      <c r="A46" s="139">
        <v>22</v>
      </c>
      <c r="B46" s="156" t="str">
        <f t="shared" ca="1" si="1"/>
        <v xml:space="preserve">Nedskrivning af finansielle anlægs- og omsætningsaktiver
</v>
      </c>
      <c r="C46" s="62" t="s">
        <v>341</v>
      </c>
      <c r="D46" s="206" t="s">
        <v>495</v>
      </c>
      <c r="E46" s="4"/>
    </row>
    <row r="47" spans="1:5" ht="34.5" customHeight="1" x14ac:dyDescent="0.25">
      <c r="A47" s="145"/>
      <c r="B47" s="143" t="str">
        <f t="shared" ca="1" si="1"/>
        <v>• Nedskrivninger, hvor aktivets værdi permanent antages at være lavere end  anskaffelses- eller kostprisen ( fx negativ udbytte og negativ værdiregulering).</v>
      </c>
      <c r="C47" s="206" t="s">
        <v>497</v>
      </c>
      <c r="D47" s="206" t="s">
        <v>496</v>
      </c>
      <c r="E47" s="4"/>
    </row>
    <row r="48" spans="1:5" ht="14.25" customHeight="1" x14ac:dyDescent="0.25">
      <c r="A48" s="139">
        <v>23</v>
      </c>
      <c r="B48" s="156" t="str">
        <f t="shared" ca="1" si="1"/>
        <v xml:space="preserve">Renteomkostninger o.l. af finansielle anlægsaktiver og omsætningsaktiver
</v>
      </c>
      <c r="C48" s="206" t="s">
        <v>384</v>
      </c>
      <c r="D48" s="206" t="s">
        <v>498</v>
      </c>
      <c r="E48" s="4"/>
    </row>
    <row r="49" spans="1:5" ht="27" customHeight="1" x14ac:dyDescent="0.25">
      <c r="A49" s="145"/>
      <c r="B49" s="143" t="str">
        <f t="shared" ca="1" si="1"/>
        <v>• Af tilgodehavende, obligationer samt andre værdipapirer og likvide beholdninger.</v>
      </c>
      <c r="C49" s="207" t="s">
        <v>494</v>
      </c>
      <c r="D49" s="207" t="s">
        <v>499</v>
      </c>
      <c r="E49" s="4"/>
    </row>
    <row r="50" spans="1:5" s="7" customFormat="1" ht="15.75" x14ac:dyDescent="0.25">
      <c r="A50" s="210">
        <v>24</v>
      </c>
      <c r="B50" s="211" t="str">
        <f t="shared" ca="1" si="1"/>
        <v>Ordinært resultat, før skat (+/-)</v>
      </c>
      <c r="C50" s="167" t="s">
        <v>298</v>
      </c>
      <c r="D50" s="167" t="s">
        <v>299</v>
      </c>
    </row>
    <row r="51" spans="1:5" ht="20.100000000000001" customHeight="1" x14ac:dyDescent="0.25">
      <c r="A51" s="125" t="str">
        <f ca="1">OFFSET($C51,0,$E$1-1)</f>
        <v>Skatter</v>
      </c>
      <c r="B51" s="207"/>
      <c r="C51" s="169" t="s">
        <v>2</v>
      </c>
      <c r="D51" s="169" t="s">
        <v>52</v>
      </c>
      <c r="E51" s="4"/>
    </row>
    <row r="52" spans="1:5" x14ac:dyDescent="0.25">
      <c r="A52" s="145">
        <v>25</v>
      </c>
      <c r="B52" s="143" t="str">
        <f t="shared" ca="1" si="1"/>
        <v>Selskabsskat mv. af ordinært resultat (+/-)</v>
      </c>
      <c r="C52" s="170" t="s">
        <v>75</v>
      </c>
      <c r="D52" s="170" t="s">
        <v>500</v>
      </c>
      <c r="E52" s="4"/>
    </row>
    <row r="53" spans="1:5" ht="20.100000000000001" customHeight="1" x14ac:dyDescent="0.25">
      <c r="A53" s="125" t="str">
        <f ca="1">OFFSET($C53,0,$E$1-1)</f>
        <v>Årets resultat</v>
      </c>
      <c r="B53" s="207"/>
      <c r="C53" s="169" t="s">
        <v>29</v>
      </c>
      <c r="D53" s="169" t="s">
        <v>70</v>
      </c>
      <c r="E53" s="4"/>
    </row>
    <row r="54" spans="1:5" s="7" customFormat="1" ht="21.95" customHeight="1" thickBot="1" x14ac:dyDescent="0.3">
      <c r="A54" s="217">
        <v>26</v>
      </c>
      <c r="B54" s="212" t="str">
        <f t="shared" ca="1" si="1"/>
        <v>Årets resultat (+/-)</v>
      </c>
      <c r="C54" s="103" t="s">
        <v>296</v>
      </c>
      <c r="D54" s="103" t="s">
        <v>297</v>
      </c>
    </row>
    <row r="55" spans="1:5" s="7" customFormat="1" ht="9.9499999999999993" customHeight="1" thickTop="1" x14ac:dyDescent="0.25">
      <c r="A55" s="17"/>
      <c r="B55" s="117"/>
      <c r="C55" s="171"/>
      <c r="D55" s="171"/>
    </row>
    <row r="56" spans="1:5" ht="20.100000000000001" customHeight="1" x14ac:dyDescent="0.25">
      <c r="A56" s="50" t="str">
        <f ca="1">OFFSET($C56,0,$E$1-1)</f>
        <v>Resultatanvendelse</v>
      </c>
      <c r="B56" s="143"/>
      <c r="C56" s="169" t="s">
        <v>3</v>
      </c>
      <c r="D56" s="169" t="s">
        <v>54</v>
      </c>
      <c r="E56" s="4"/>
    </row>
    <row r="57" spans="1:5" x14ac:dyDescent="0.25">
      <c r="A57" s="139">
        <v>27</v>
      </c>
      <c r="B57" s="117" t="str">
        <f t="shared" ca="1" si="1"/>
        <v>Konsolidering, dvs. overførsel til (+) eller fra (-) egenkapitalen</v>
      </c>
      <c r="C57" s="172" t="s">
        <v>30</v>
      </c>
      <c r="D57" s="172" t="s">
        <v>301</v>
      </c>
      <c r="E57" s="4"/>
    </row>
    <row r="58" spans="1:5" x14ac:dyDescent="0.25">
      <c r="A58" s="139"/>
      <c r="B58" s="207"/>
      <c r="C58" s="172"/>
      <c r="D58" s="172"/>
      <c r="E58" s="4"/>
    </row>
    <row r="59" spans="1:5" ht="30" x14ac:dyDescent="0.25">
      <c r="A59" s="139">
        <v>28</v>
      </c>
      <c r="B59" s="117" t="str">
        <f t="shared" ca="1" si="1"/>
        <v>Udbytte, ekstraordinær udbytte, udbetaling til indehavere, efterbetaling til andelshavere og anden udlodning
Udbetalt eller deklareret</v>
      </c>
      <c r="C59" s="79" t="s">
        <v>97</v>
      </c>
      <c r="D59" s="79" t="s">
        <v>501</v>
      </c>
      <c r="E59" s="4"/>
    </row>
    <row r="60" spans="1:5" x14ac:dyDescent="0.25">
      <c r="A60" s="139"/>
      <c r="B60" s="207"/>
      <c r="C60" s="199"/>
      <c r="D60" s="199"/>
      <c r="E60" s="4"/>
    </row>
    <row r="61" spans="1:5" ht="6.75" customHeight="1" thickBot="1" x14ac:dyDescent="0.3">
      <c r="A61" s="18"/>
      <c r="B61" s="151"/>
      <c r="C61" s="118"/>
      <c r="D61" s="118"/>
      <c r="E61" s="4"/>
    </row>
    <row r="62" spans="1:5" s="11" customFormat="1" ht="21.95" customHeight="1" x14ac:dyDescent="0.3">
      <c r="A62" s="162" t="str">
        <f ca="1">OFFSET($C62,0,$E$1-1)</f>
        <v>Balance</v>
      </c>
      <c r="B62" s="117"/>
      <c r="C62" s="173" t="s">
        <v>4</v>
      </c>
      <c r="D62" s="173" t="s">
        <v>64</v>
      </c>
    </row>
    <row r="63" spans="1:5" ht="15.75" thickBot="1" x14ac:dyDescent="0.3">
      <c r="A63" s="22"/>
      <c r="B63" s="151"/>
      <c r="C63" s="174"/>
      <c r="D63" s="174" t="s">
        <v>59</v>
      </c>
      <c r="E63" s="4"/>
    </row>
    <row r="64" spans="1:5" ht="6.75" customHeight="1" x14ac:dyDescent="0.25">
      <c r="A64" s="16"/>
      <c r="B64" s="117"/>
      <c r="C64" s="139"/>
      <c r="D64" s="139"/>
      <c r="E64" s="4"/>
    </row>
    <row r="65" spans="1:5" ht="61.5" customHeight="1" x14ac:dyDescent="0.25">
      <c r="A65" s="16"/>
      <c r="B65" s="155" t="str">
        <f t="shared" ca="1" si="1"/>
        <v>Indberetningen skal indeholde regnskabsdata for det udtrukkede cvr nr., indtast i højre kolonne (grå felter). 
Hvis jeres firma er et moderselskab, skal I kun indtaste oplysninger om moderselskabet, ikke hele koncernen.
Pkt.19 til 60, skal stemme overens med den officielle Årsrapport.</v>
      </c>
      <c r="C65" s="183" t="s">
        <v>502</v>
      </c>
      <c r="D65" s="153" t="s">
        <v>453</v>
      </c>
      <c r="E65" s="4"/>
    </row>
    <row r="66" spans="1:5" ht="6.75" customHeight="1" x14ac:dyDescent="0.25">
      <c r="A66" s="16"/>
      <c r="B66" s="117"/>
      <c r="C66" s="118"/>
      <c r="D66" s="118"/>
      <c r="E66" s="4"/>
    </row>
    <row r="67" spans="1:5" s="7" customFormat="1" ht="9.9499999999999993" customHeight="1" x14ac:dyDescent="0.25">
      <c r="A67" s="17"/>
      <c r="B67" s="117"/>
      <c r="C67" s="171"/>
      <c r="D67" s="171"/>
    </row>
    <row r="68" spans="1:5" ht="20.100000000000001" customHeight="1" x14ac:dyDescent="0.3">
      <c r="A68" s="223" t="str">
        <f ca="1">OFFSET($C68,0,$E$1-1)</f>
        <v>Passiver</v>
      </c>
      <c r="B68" s="143"/>
      <c r="C68" s="169" t="s">
        <v>5</v>
      </c>
      <c r="D68" s="169" t="s">
        <v>66</v>
      </c>
      <c r="E68" s="4"/>
    </row>
    <row r="69" spans="1:5" ht="26.25" customHeight="1" thickBot="1" x14ac:dyDescent="0.3">
      <c r="A69" s="214">
        <v>55</v>
      </c>
      <c r="B69" s="152" t="str">
        <f t="shared" ca="1" si="1"/>
        <v>Egenkapital ultimo (+/-)</v>
      </c>
      <c r="C69" s="118" t="s">
        <v>302</v>
      </c>
      <c r="D69" s="118" t="s">
        <v>504</v>
      </c>
      <c r="E69" s="4"/>
    </row>
    <row r="70" spans="1:5" ht="8.1" customHeight="1" x14ac:dyDescent="0.25">
      <c r="A70" s="16"/>
      <c r="B70" s="117"/>
      <c r="C70" s="175"/>
      <c r="D70" s="175"/>
      <c r="E70" s="4"/>
    </row>
    <row r="71" spans="1:5" s="7" customFormat="1" ht="21.95" customHeight="1" thickBot="1" x14ac:dyDescent="0.3">
      <c r="A71" s="216">
        <v>61</v>
      </c>
      <c r="B71" s="163" t="str">
        <f t="shared" ca="1" si="1"/>
        <v>Passiver i alt</v>
      </c>
      <c r="C71" s="103" t="s">
        <v>31</v>
      </c>
      <c r="D71" s="103" t="s">
        <v>98</v>
      </c>
    </row>
    <row r="72" spans="1:5" s="7" customFormat="1" ht="9.9499999999999993" customHeight="1" thickTop="1" x14ac:dyDescent="0.25">
      <c r="A72" s="17"/>
      <c r="B72" s="117"/>
      <c r="C72" s="171"/>
      <c r="D72" s="171"/>
    </row>
    <row r="73" spans="1:5" ht="6.75" customHeight="1" thickBot="1" x14ac:dyDescent="0.3">
      <c r="A73" s="18"/>
      <c r="B73" s="151"/>
      <c r="C73" s="80"/>
      <c r="D73" s="80"/>
      <c r="E73" s="4"/>
    </row>
    <row r="74" spans="1:5" ht="21.95" customHeight="1" x14ac:dyDescent="0.3">
      <c r="A74" s="162" t="str">
        <f ca="1">OFFSET($C74,0,$E$1-1)</f>
        <v>Regnskabsårets investeringer</v>
      </c>
      <c r="B74" s="117"/>
      <c r="C74" s="175" t="s">
        <v>7</v>
      </c>
      <c r="D74" s="175" t="s">
        <v>71</v>
      </c>
      <c r="E74" s="4"/>
    </row>
    <row r="75" spans="1:5" ht="15.75" thickBot="1" x14ac:dyDescent="0.3">
      <c r="A75" s="18"/>
      <c r="B75" s="151">
        <f t="shared" ca="1" si="1"/>
        <v>0</v>
      </c>
      <c r="C75" s="176"/>
      <c r="D75" s="176" t="s">
        <v>59</v>
      </c>
      <c r="E75" s="4"/>
    </row>
    <row r="76" spans="1:5" ht="6.75" customHeight="1" x14ac:dyDescent="0.25">
      <c r="A76" s="16"/>
      <c r="B76" s="117"/>
      <c r="C76" s="177"/>
      <c r="D76" s="177"/>
      <c r="E76" s="4"/>
    </row>
    <row r="77" spans="1:5" x14ac:dyDescent="0.25">
      <c r="B77" s="185" t="str">
        <f t="shared" ca="1" si="1"/>
        <v>Investeringer omfatter alene aktiver, der er bestemt til firmaets vedvarende eje eller brug.</v>
      </c>
      <c r="C77" s="183" t="s">
        <v>6</v>
      </c>
      <c r="D77" s="153" t="s">
        <v>505</v>
      </c>
      <c r="E77" s="4"/>
    </row>
    <row r="78" spans="1:5" ht="6.75" customHeight="1" x14ac:dyDescent="0.25">
      <c r="A78" s="16"/>
      <c r="B78" s="117"/>
      <c r="C78" s="118"/>
      <c r="D78" s="118"/>
      <c r="E78" s="4"/>
    </row>
    <row r="79" spans="1:5" ht="20.100000000000001" customHeight="1" x14ac:dyDescent="0.25">
      <c r="A79" s="50" t="str">
        <f ca="1">OFFSET($C79,0,$E$1-1)</f>
        <v>Tilgang</v>
      </c>
      <c r="B79" s="143"/>
      <c r="C79" s="169" t="s">
        <v>8</v>
      </c>
      <c r="D79" s="169" t="s">
        <v>506</v>
      </c>
      <c r="E79" s="4"/>
    </row>
    <row r="80" spans="1:5" ht="6.75" customHeight="1" x14ac:dyDescent="0.25">
      <c r="A80" s="16"/>
      <c r="B80" s="117"/>
      <c r="C80" s="80"/>
      <c r="D80" s="80"/>
      <c r="E80" s="4"/>
    </row>
    <row r="81" spans="1:5" ht="54.75" customHeight="1" x14ac:dyDescent="0.25">
      <c r="A81" s="116"/>
      <c r="B81" s="186" t="str">
        <f t="shared" ca="1" si="1"/>
        <v>Under tilgang anføres værdien før bogføringsmæssige og finansielle reguleringer,
fx forskudsafskrivninger, kurstab og offentlige tilskud. 
Overførsel (som følge af færdiggørelse) fra pkt. 66 og 77 til andre punkter anses ikke for tilgang.</v>
      </c>
      <c r="C81" s="186" t="s">
        <v>96</v>
      </c>
      <c r="D81" s="186" t="s">
        <v>507</v>
      </c>
      <c r="E81" s="4"/>
    </row>
    <row r="82" spans="1:5" s="16" customFormat="1" ht="12.75" customHeight="1" x14ac:dyDescent="0.25">
      <c r="B82" s="117"/>
      <c r="C82" s="118"/>
      <c r="D82" s="118"/>
    </row>
    <row r="83" spans="1:5" ht="152.25" customHeight="1" x14ac:dyDescent="0.25">
      <c r="A83" s="16"/>
      <c r="B83" s="186" t="str">
        <f t="shared" ca="1" si="1"/>
        <v>Medtages: 
• Aktiverede udgifter til egenproduktion af såvel materielle og immaterielle anlægsaktiver.
• Hvis der i regnskabsåret er indgået nye finansielle leasingkontrakter, skal leasings-aktivernes anskaffelsessum medtages (dog ikke IFRS16 leasing).
Medtages ikke 
• Køb af byggegrunde eller opførelsesudgifter til nybyggeri, der er bestemt til videresalg.
• Moms, samt småinventar/driftsmidler, der straks-udgiftsføres i resultatopgørelsen.
• TIl-og afgang i anlægsaktiverne i forbindelse med fusion/spaltning skal ikke medtages.
• Til- og afgang af IFRS16 aktiver.</v>
      </c>
      <c r="C83" s="186" t="s">
        <v>508</v>
      </c>
      <c r="D83" s="186" t="s">
        <v>509</v>
      </c>
      <c r="E83" s="4"/>
    </row>
    <row r="84" spans="1:5" s="46" customFormat="1" ht="9" customHeight="1" thickBot="1" x14ac:dyDescent="0.3">
      <c r="A84" s="18"/>
      <c r="B84" s="151"/>
      <c r="C84" s="169"/>
      <c r="D84" s="169"/>
    </row>
    <row r="85" spans="1:5" ht="42" customHeight="1" x14ac:dyDescent="0.25">
      <c r="A85" s="116"/>
      <c r="B85" s="222" t="str">
        <f t="shared" ca="1" si="1"/>
        <v>Immaterielle anlægsaktiver</v>
      </c>
      <c r="C85" s="178" t="s">
        <v>14</v>
      </c>
      <c r="D85" s="178" t="s">
        <v>377</v>
      </c>
      <c r="E85" s="4"/>
    </row>
    <row r="86" spans="1:5" ht="45" x14ac:dyDescent="0.25">
      <c r="A86" s="145">
        <v>62</v>
      </c>
      <c r="B86" s="143" t="str">
        <f t="shared" ca="1" si="1"/>
        <v>Tilgang af Færdiggjorte udviklingsprojekter til kostpris
• Bemærk at overførsel fra posten immaterielle aktiver under udvikling ikke er en tilgang.</v>
      </c>
      <c r="C86" s="117" t="s">
        <v>510</v>
      </c>
      <c r="D86" s="117" t="s">
        <v>513</v>
      </c>
      <c r="E86" s="4"/>
    </row>
    <row r="87" spans="1:5" ht="45" x14ac:dyDescent="0.25">
      <c r="A87" s="145">
        <v>63</v>
      </c>
      <c r="B87" s="143" t="str">
        <f t="shared" ca="1" si="1"/>
        <v>Tilgang af Erhvervede koncessioner, patenter, licenser, varemærker samt lignende rettigheder til kostpris
• Bemærk at overførsel fra posten immaterielle aktiver under udvikling ikke er en tilgang.</v>
      </c>
      <c r="C87" s="206" t="s">
        <v>511</v>
      </c>
      <c r="D87" s="62" t="s">
        <v>512</v>
      </c>
      <c r="E87" s="4"/>
    </row>
    <row r="88" spans="1:5" ht="45" x14ac:dyDescent="0.25">
      <c r="A88" s="209">
        <v>64</v>
      </c>
      <c r="B88" s="218" t="str">
        <f t="shared" ca="1" si="1"/>
        <v>Tilgang af Software til kostpris
• Bemærk at overførsel fra posten immaterielle aktiver under udvikling ikke er en tilgang.</v>
      </c>
      <c r="C88" s="62" t="s">
        <v>514</v>
      </c>
      <c r="D88" s="62" t="s">
        <v>516</v>
      </c>
      <c r="E88" s="4"/>
    </row>
    <row r="89" spans="1:5" ht="45" x14ac:dyDescent="0.25">
      <c r="A89" s="209">
        <v>65</v>
      </c>
      <c r="B89" s="218" t="str">
        <f t="shared" ca="1" si="1"/>
        <v>Tilgang af Goodwill
• Bemærk at overførsel fra posten immaterielle aktiver under udvikling ikke er en tilgang.</v>
      </c>
      <c r="C89" s="205" t="s">
        <v>515</v>
      </c>
      <c r="D89" s="134" t="s">
        <v>522</v>
      </c>
      <c r="E89" s="4"/>
    </row>
    <row r="90" spans="1:5" ht="27" customHeight="1" thickBot="1" x14ac:dyDescent="0.3">
      <c r="A90" s="219">
        <v>66</v>
      </c>
      <c r="B90" s="220" t="str">
        <f t="shared" ca="1" si="1"/>
        <v>Tilgang af Immaterialle aktiver under udvikling</v>
      </c>
      <c r="C90" s="118" t="s">
        <v>315</v>
      </c>
      <c r="D90" s="118" t="s">
        <v>523</v>
      </c>
      <c r="E90" s="4"/>
    </row>
    <row r="91" spans="1:5" s="7" customFormat="1" ht="33" customHeight="1" x14ac:dyDescent="0.25">
      <c r="A91" s="138">
        <v>67</v>
      </c>
      <c r="B91" s="156" t="str">
        <f t="shared" ca="1" si="1"/>
        <v>Immaterielle anlægsaktiver i alt</v>
      </c>
      <c r="C91" s="167" t="s">
        <v>32</v>
      </c>
      <c r="D91" s="167" t="s">
        <v>73</v>
      </c>
    </row>
    <row r="92" spans="1:5" ht="24.75" customHeight="1" x14ac:dyDescent="0.25">
      <c r="A92" s="144"/>
      <c r="B92" s="200" t="str">
        <f t="shared" ca="1" si="1"/>
        <v>Grunde og bygninger</v>
      </c>
      <c r="C92" s="179" t="s">
        <v>67</v>
      </c>
      <c r="D92" s="179" t="s">
        <v>65</v>
      </c>
      <c r="E92" s="4"/>
    </row>
    <row r="93" spans="1:5" ht="60" customHeight="1" x14ac:dyDescent="0.25">
      <c r="A93" s="145">
        <v>68</v>
      </c>
      <c r="B93" s="143" t="str">
        <f t="shared" ca="1" si="1"/>
        <v>Tilgang/Køb af eksisterende bygninger (inkl. grundværdi)
• Bemærk, at overførsel fra posten: Aktiver under opførelse ikke er en tilgang.</v>
      </c>
      <c r="C93" s="117" t="s">
        <v>519</v>
      </c>
      <c r="D93" s="117" t="s">
        <v>517</v>
      </c>
      <c r="E93" s="4"/>
    </row>
    <row r="94" spans="1:5" ht="59.25" customHeight="1" x14ac:dyDescent="0.25">
      <c r="A94" s="209">
        <v>69</v>
      </c>
      <c r="B94" s="218" t="str">
        <f t="shared" ca="1" si="1"/>
        <v>Tilgang af opførelsesudgifter for nybygninger (ekskl. grunde)
• Bemærk, at overførsel fra posten: Aktiver under opførelse ikke er en tilgang.</v>
      </c>
      <c r="C94" s="62" t="s">
        <v>520</v>
      </c>
      <c r="D94" s="62" t="s">
        <v>518</v>
      </c>
      <c r="E94" s="4"/>
    </row>
    <row r="95" spans="1:5" ht="39.75" customHeight="1" x14ac:dyDescent="0.25">
      <c r="A95" s="209">
        <v>70</v>
      </c>
      <c r="B95" s="218" t="str">
        <f t="shared" ca="1" si="1"/>
        <v>Tilgang/Køb af ubebyggede grunde</v>
      </c>
      <c r="C95" s="48" t="s">
        <v>316</v>
      </c>
      <c r="D95" s="62" t="s">
        <v>521</v>
      </c>
      <c r="E95" s="4"/>
    </row>
    <row r="96" spans="1:5" ht="76.5" customHeight="1" x14ac:dyDescent="0.25">
      <c r="A96" s="145">
        <v>71</v>
      </c>
      <c r="B96" s="143" t="str">
        <f t="shared" ca="1" si="1"/>
        <v>Tilgang af ombygning af bygninger til kostpris
Medtages ikke:
• Omkostninger til ombygning af lejede lokaler angives i pkt. 75
• Bemærk, at overførsel fra posten: Aktiver under opførelse ikke er en tilgang</v>
      </c>
      <c r="C96" s="134" t="s">
        <v>378</v>
      </c>
      <c r="D96" s="134" t="s">
        <v>524</v>
      </c>
      <c r="E96" s="4"/>
    </row>
    <row r="97" spans="1:5" ht="61.5" customHeight="1" thickBot="1" x14ac:dyDescent="0.3">
      <c r="A97" s="219">
        <v>72</v>
      </c>
      <c r="B97" s="220" t="str">
        <f t="shared" ca="1" si="1"/>
        <v>Tilgang af veje, havne, pladser o.l. til kostpris
• Bemærk, at overførsel fra posten ¨Aktiver under opførelse¨ ikke er en tilgang.</v>
      </c>
      <c r="C97" s="62" t="s">
        <v>527</v>
      </c>
      <c r="D97" s="62" t="s">
        <v>525</v>
      </c>
      <c r="E97" s="4"/>
    </row>
    <row r="98" spans="1:5" s="6" customFormat="1" ht="30" customHeight="1" x14ac:dyDescent="0.25">
      <c r="A98" s="138">
        <v>73</v>
      </c>
      <c r="B98" s="156" t="str">
        <f t="shared" ca="1" si="1"/>
        <v>Fast ejendom i alt</v>
      </c>
      <c r="C98" s="167" t="s">
        <v>34</v>
      </c>
      <c r="D98" s="167" t="s">
        <v>74</v>
      </c>
    </row>
    <row r="99" spans="1:5" ht="27.75" customHeight="1" x14ac:dyDescent="0.25">
      <c r="A99" s="144"/>
      <c r="B99" s="200" t="str">
        <f t="shared" ca="1" si="1"/>
        <v>Driftsmidler</v>
      </c>
      <c r="C99" s="179" t="s">
        <v>9</v>
      </c>
      <c r="D99" s="179" t="s">
        <v>99</v>
      </c>
      <c r="E99" s="4"/>
    </row>
    <row r="100" spans="1:5" ht="45" x14ac:dyDescent="0.25">
      <c r="A100" s="145">
        <v>74</v>
      </c>
      <c r="B100" s="143" t="str">
        <f t="shared" ca="1" si="1"/>
        <v>Tilgang af produktionsanlæg og maskiner
• Bemærk, at overførsel fra posten: Aktiver under opførelse ikke er en tilgang.</v>
      </c>
      <c r="C100" s="82" t="s">
        <v>528</v>
      </c>
      <c r="D100" s="82" t="s">
        <v>526</v>
      </c>
      <c r="E100" s="4"/>
    </row>
    <row r="101" spans="1:5" ht="77.25" customHeight="1" thickBot="1" x14ac:dyDescent="0.3">
      <c r="A101" s="219">
        <v>75</v>
      </c>
      <c r="B101" s="220" t="str">
        <f t="shared" ref="B101:B144" ca="1" si="2">OFFSET($C101,0,$E$1-1)</f>
        <v xml:space="preserve">Tilgang af andre anlæg, driftsmateriel og inventar til kostpris 
(Inkl. omkostninger til inventar i, og ombygning af lejede lokaler).
• Bemærk, at overførsel fra posten: Aktiver under opførelse ikke er en tilgang
</v>
      </c>
      <c r="C101" s="117" t="s">
        <v>530</v>
      </c>
      <c r="D101" s="117" t="s">
        <v>529</v>
      </c>
      <c r="E101" s="4"/>
    </row>
    <row r="102" spans="1:5" s="6" customFormat="1" ht="12.75" customHeight="1" x14ac:dyDescent="0.25">
      <c r="A102" s="138">
        <v>76</v>
      </c>
      <c r="B102" s="156" t="str">
        <f t="shared" ca="1" si="2"/>
        <v>Driftsmidler i alt</v>
      </c>
      <c r="C102" s="167" t="s">
        <v>55</v>
      </c>
      <c r="D102" s="167" t="s">
        <v>100</v>
      </c>
    </row>
    <row r="103" spans="1:5" s="12" customFormat="1" ht="9.75" customHeight="1" x14ac:dyDescent="0.25">
      <c r="A103" s="145"/>
      <c r="B103" s="143"/>
      <c r="C103" s="180"/>
      <c r="D103" s="180"/>
    </row>
    <row r="104" spans="1:5" ht="30" x14ac:dyDescent="0.25">
      <c r="A104" s="139">
        <v>77</v>
      </c>
      <c r="B104" s="117" t="str">
        <f t="shared" ca="1" si="2"/>
        <v>Tilgang af materielle anlægsaktiver under udførelse og 
forudbetalinger for materielle anlægsaktiver</v>
      </c>
      <c r="C104" s="82" t="s">
        <v>90</v>
      </c>
      <c r="D104" s="82" t="s">
        <v>531</v>
      </c>
      <c r="E104" s="4"/>
    </row>
    <row r="105" spans="1:5" ht="8.1" customHeight="1" thickBot="1" x14ac:dyDescent="0.3">
      <c r="A105" s="18"/>
      <c r="B105" s="151"/>
      <c r="C105" s="118"/>
      <c r="D105" s="118"/>
      <c r="E105" s="4"/>
    </row>
    <row r="106" spans="1:5" s="7" customFormat="1" ht="21.95" customHeight="1" thickBot="1" x14ac:dyDescent="0.3">
      <c r="A106" s="216">
        <v>78</v>
      </c>
      <c r="B106" s="212" t="str">
        <f t="shared" ca="1" si="2"/>
        <v>Tilgang i alt</v>
      </c>
      <c r="C106" s="103" t="s">
        <v>35</v>
      </c>
      <c r="D106" s="103" t="s">
        <v>532</v>
      </c>
    </row>
    <row r="107" spans="1:5" s="7" customFormat="1" ht="9.9499999999999993" customHeight="1" thickTop="1" x14ac:dyDescent="0.25">
      <c r="A107" s="17"/>
      <c r="B107" s="117"/>
      <c r="C107" s="171"/>
      <c r="D107" s="171"/>
    </row>
    <row r="108" spans="1:5" ht="20.100000000000001" customHeight="1" x14ac:dyDescent="0.25">
      <c r="A108" s="50" t="str">
        <f ca="1">OFFSET($C108,0,$E$1-1)</f>
        <v>Afgang (til bogført værdi)</v>
      </c>
      <c r="B108" s="143"/>
      <c r="C108" s="169" t="s">
        <v>19</v>
      </c>
      <c r="D108" s="169" t="s">
        <v>533</v>
      </c>
      <c r="E108" s="4"/>
    </row>
    <row r="109" spans="1:5" ht="6" customHeight="1" x14ac:dyDescent="0.25">
      <c r="A109" s="16"/>
      <c r="B109" s="117"/>
      <c r="C109" s="118"/>
      <c r="D109" s="117"/>
      <c r="E109" s="4"/>
    </row>
    <row r="110" spans="1:5" ht="28.5" customHeight="1" x14ac:dyDescent="0.25">
      <c r="A110" s="16"/>
      <c r="B110" s="213" t="str">
        <f t="shared" ca="1" si="2"/>
        <v>Under afgang anføres afgangen af aktiver i kostpriser samt de tilbageførte afskrivninger/nedskrivninger i forbindelse med årets afgang.</v>
      </c>
      <c r="C110" s="183" t="s">
        <v>535</v>
      </c>
      <c r="D110" s="153" t="s">
        <v>534</v>
      </c>
      <c r="E110" s="4"/>
    </row>
    <row r="111" spans="1:5" ht="111" customHeight="1" x14ac:dyDescent="0.25">
      <c r="A111" s="116"/>
      <c r="B111" s="186" t="str">
        <f t="shared" ca="1" si="2"/>
        <v>• Værdien af afgangen til kostpris (pkt. 79-90) Inkl evt. værdireguleringer (opskrivninger).
• Værdien af de tilbageførte afskrivninger på årets afgang (pkt. 91-102) inkl. evt. værdireguleringer (nedskrivninger).
Bemærk at overførsler fra projekter under udvikling til andre anlægsaktiver ikke er reel afgang og skal derfor ikke medtages. 
Tilbageførte afskrivninger kan/må ikke overskride kostpris-værdien.</v>
      </c>
      <c r="C111" s="183" t="s">
        <v>536</v>
      </c>
      <c r="D111" s="153" t="s">
        <v>537</v>
      </c>
      <c r="E111" s="4"/>
    </row>
    <row r="112" spans="1:5" ht="6" customHeight="1" x14ac:dyDescent="0.25">
      <c r="A112" s="16"/>
      <c r="B112" s="117"/>
      <c r="C112" s="118"/>
      <c r="D112" s="118"/>
      <c r="E112" s="4"/>
    </row>
    <row r="113" spans="1:5" ht="30" customHeight="1" x14ac:dyDescent="0.25">
      <c r="A113" s="116"/>
      <c r="B113" s="200" t="str">
        <f t="shared" ca="1" si="2"/>
        <v>Afgang immaterielle anlægsaktiver</v>
      </c>
      <c r="C113" s="171" t="s">
        <v>83</v>
      </c>
      <c r="D113" s="179" t="s">
        <v>538</v>
      </c>
      <c r="E113" s="4"/>
    </row>
    <row r="114" spans="1:5" ht="23.25" customHeight="1" x14ac:dyDescent="0.25">
      <c r="A114" s="145">
        <v>79</v>
      </c>
      <c r="B114" s="143" t="str">
        <f t="shared" ca="1" si="2"/>
        <v>Afgang af færdiggjorte udviklingsprojekter til kostpris</v>
      </c>
      <c r="C114" s="118" t="s">
        <v>15</v>
      </c>
      <c r="D114" s="118" t="s">
        <v>539</v>
      </c>
      <c r="E114" s="4"/>
    </row>
    <row r="115" spans="1:5" ht="30" x14ac:dyDescent="0.25">
      <c r="A115" s="209">
        <v>80</v>
      </c>
      <c r="B115" s="218" t="str">
        <f t="shared" ca="1" si="2"/>
        <v>Afgang af erhvervede koncessioner, patenter, licenser, varemærker 
samt lignende rettigheder til kostpris</v>
      </c>
      <c r="C115" s="62" t="s">
        <v>36</v>
      </c>
      <c r="D115" s="62" t="s">
        <v>540</v>
      </c>
      <c r="E115" s="4"/>
    </row>
    <row r="116" spans="1:5" ht="24" customHeight="1" x14ac:dyDescent="0.25">
      <c r="A116" s="145">
        <v>81</v>
      </c>
      <c r="B116" s="143" t="str">
        <f t="shared" ca="1" si="2"/>
        <v>Afgang af software til kostpris</v>
      </c>
      <c r="C116" s="57" t="s">
        <v>16</v>
      </c>
      <c r="D116" s="57" t="s">
        <v>541</v>
      </c>
      <c r="E116" s="4"/>
    </row>
    <row r="117" spans="1:5" ht="24" customHeight="1" thickBot="1" x14ac:dyDescent="0.3">
      <c r="A117" s="219">
        <v>82</v>
      </c>
      <c r="B117" s="220" t="str">
        <f t="shared" ca="1" si="2"/>
        <v>Afgang af goodwill til kostpris</v>
      </c>
      <c r="C117" s="118" t="s">
        <v>17</v>
      </c>
      <c r="D117" s="118" t="s">
        <v>542</v>
      </c>
      <c r="E117" s="4"/>
    </row>
    <row r="118" spans="1:5" s="6" customFormat="1" ht="30" x14ac:dyDescent="0.25">
      <c r="A118" s="138">
        <v>83</v>
      </c>
      <c r="B118" s="156" t="str">
        <f t="shared" ca="1" si="2"/>
        <v>Afgang immaterielle anlægsaktiver til kostpris i alt
(pkt.79+80+81+82)</v>
      </c>
      <c r="C118" s="184" t="s">
        <v>94</v>
      </c>
      <c r="D118" s="184" t="s">
        <v>543</v>
      </c>
    </row>
    <row r="119" spans="1:5" ht="20.100000000000001" customHeight="1" x14ac:dyDescent="0.25">
      <c r="A119" s="139"/>
      <c r="B119" s="200" t="str">
        <f t="shared" ca="1" si="2"/>
        <v>Afgang af grunde og bygninger</v>
      </c>
      <c r="C119" s="171" t="s">
        <v>86</v>
      </c>
      <c r="D119" s="179" t="s">
        <v>544</v>
      </c>
      <c r="E119" s="4"/>
    </row>
    <row r="120" spans="1:5" ht="19.5" customHeight="1" x14ac:dyDescent="0.25">
      <c r="A120" s="145">
        <v>84</v>
      </c>
      <c r="B120" s="143" t="str">
        <f t="shared" ca="1" si="2"/>
        <v>Afgang af grunde og bygninger (inkl. grundværdi) til kostpris</v>
      </c>
      <c r="C120" s="118" t="s">
        <v>21</v>
      </c>
      <c r="D120" s="118" t="s">
        <v>545</v>
      </c>
      <c r="E120" s="4"/>
    </row>
    <row r="121" spans="1:5" ht="19.5" customHeight="1" x14ac:dyDescent="0.25">
      <c r="A121" s="145">
        <v>85</v>
      </c>
      <c r="B121" s="143" t="str">
        <f t="shared" ca="1" si="2"/>
        <v>Afgang af ubebyggede grunde til kostpris</v>
      </c>
      <c r="C121" s="57" t="s">
        <v>37</v>
      </c>
      <c r="D121" s="57" t="s">
        <v>546</v>
      </c>
      <c r="E121" s="4"/>
    </row>
    <row r="122" spans="1:5" ht="19.5" customHeight="1" thickBot="1" x14ac:dyDescent="0.3">
      <c r="A122" s="219">
        <v>86</v>
      </c>
      <c r="B122" s="220" t="str">
        <f t="shared" ca="1" si="2"/>
        <v>Afgang af veje, havne, pladser o.l. til kostpris</v>
      </c>
      <c r="C122" s="118" t="s">
        <v>38</v>
      </c>
      <c r="D122" s="118" t="s">
        <v>547</v>
      </c>
      <c r="E122" s="4"/>
    </row>
    <row r="123" spans="1:5" s="6" customFormat="1" ht="36" customHeight="1" x14ac:dyDescent="0.25">
      <c r="A123" s="138">
        <v>87</v>
      </c>
      <c r="B123" s="156" t="str">
        <f t="shared" ca="1" si="2"/>
        <v>Afgang af grunde og bygninger til kostpris i alt
(pkt. 84+85+86)</v>
      </c>
      <c r="C123" s="184" t="s">
        <v>91</v>
      </c>
      <c r="D123" s="184" t="s">
        <v>548</v>
      </c>
    </row>
    <row r="124" spans="1:5" ht="20.100000000000001" customHeight="1" x14ac:dyDescent="0.25">
      <c r="A124" s="139"/>
      <c r="B124" s="200" t="str">
        <f t="shared" ca="1" si="2"/>
        <v>Afgang af driftsmidler</v>
      </c>
      <c r="C124" s="179" t="s">
        <v>84</v>
      </c>
      <c r="D124" s="179" t="s">
        <v>549</v>
      </c>
      <c r="E124" s="4"/>
    </row>
    <row r="125" spans="1:5" ht="24" customHeight="1" x14ac:dyDescent="0.25">
      <c r="A125" s="145">
        <v>88</v>
      </c>
      <c r="B125" s="143" t="str">
        <f t="shared" ca="1" si="2"/>
        <v>Afgang af produktionsanlæg og maskiner til kostpris</v>
      </c>
      <c r="C125" s="118" t="s">
        <v>39</v>
      </c>
      <c r="D125" s="118" t="s">
        <v>550</v>
      </c>
      <c r="E125" s="4"/>
    </row>
    <row r="126" spans="1:5" customFormat="1" ht="30.75" thickBot="1" x14ac:dyDescent="0.3">
      <c r="A126" s="219">
        <v>89</v>
      </c>
      <c r="B126" s="220" t="str">
        <f t="shared" ca="1" si="2"/>
        <v>Afgang af andre anlæg, driftsmateriel og inventar til kostpris, 
Inkl. afgang af inventar i lejede lokaler.</v>
      </c>
      <c r="C126" s="117" t="s">
        <v>552</v>
      </c>
      <c r="D126" s="207" t="s">
        <v>551</v>
      </c>
    </row>
    <row r="127" spans="1:5" s="6" customFormat="1" ht="29.25" customHeight="1" x14ac:dyDescent="0.25">
      <c r="A127" s="138">
        <v>90</v>
      </c>
      <c r="B127" s="156" t="str">
        <f t="shared" ca="1" si="2"/>
        <v>Afgang af driftsmidler til kostpris i alt
(pkt. 88+89)</v>
      </c>
      <c r="C127" s="184" t="s">
        <v>93</v>
      </c>
      <c r="D127" s="184" t="s">
        <v>553</v>
      </c>
    </row>
    <row r="128" spans="1:5" ht="28.5" customHeight="1" x14ac:dyDescent="0.25">
      <c r="A128" s="147"/>
      <c r="B128" s="200" t="str">
        <f t="shared" ca="1" si="2"/>
        <v>Tilbageførte afskrivninger immaterielle anlægsaktiver</v>
      </c>
      <c r="C128" s="179" t="s">
        <v>18</v>
      </c>
      <c r="D128" s="179" t="s">
        <v>554</v>
      </c>
      <c r="E128" s="4"/>
    </row>
    <row r="129" spans="1:5" ht="23.25" customHeight="1" x14ac:dyDescent="0.25">
      <c r="A129" s="145">
        <v>91</v>
      </c>
      <c r="B129" s="143" t="str">
        <f t="shared" ca="1" si="2"/>
        <v>Tilbageførte afskrivninger på årets afgang af færdiggjorte udviklingsprojekter</v>
      </c>
      <c r="C129" s="118" t="s">
        <v>85</v>
      </c>
      <c r="D129" s="118" t="s">
        <v>555</v>
      </c>
      <c r="E129" s="4"/>
    </row>
    <row r="130" spans="1:5" ht="46.5" customHeight="1" x14ac:dyDescent="0.25">
      <c r="A130" s="139">
        <v>92</v>
      </c>
      <c r="B130" s="207" t="str">
        <f t="shared" ca="1" si="2"/>
        <v>Tilbageførte afskrivninger på årets afgang af erhvervede koncessioner, 
patenter, licenser, varemærker samt lignende rettigheder</v>
      </c>
      <c r="C130" s="62" t="s">
        <v>77</v>
      </c>
      <c r="D130" s="62" t="s">
        <v>556</v>
      </c>
      <c r="E130" s="4"/>
    </row>
    <row r="131" spans="1:5" ht="21.75" customHeight="1" x14ac:dyDescent="0.25">
      <c r="A131" s="145">
        <v>93</v>
      </c>
      <c r="B131" s="143" t="str">
        <f t="shared" ca="1" si="2"/>
        <v>Tilbageførte afskrivninger på årets afgang af software</v>
      </c>
      <c r="C131" s="57" t="s">
        <v>78</v>
      </c>
      <c r="D131" s="57" t="s">
        <v>557</v>
      </c>
      <c r="E131" s="4"/>
    </row>
    <row r="132" spans="1:5" ht="22.5" customHeight="1" thickBot="1" x14ac:dyDescent="0.3">
      <c r="A132" s="219">
        <v>94</v>
      </c>
      <c r="B132" s="220" t="str">
        <f t="shared" ca="1" si="2"/>
        <v>Tilbageførte afskrivninger på årets afgang af goodwill</v>
      </c>
      <c r="C132" s="118" t="s">
        <v>79</v>
      </c>
      <c r="D132" s="118" t="s">
        <v>558</v>
      </c>
      <c r="E132" s="4"/>
    </row>
    <row r="133" spans="1:5" s="6" customFormat="1" ht="25.5" customHeight="1" x14ac:dyDescent="0.25">
      <c r="A133" s="138">
        <v>95</v>
      </c>
      <c r="B133" s="156" t="str">
        <f t="shared" ca="1" si="2"/>
        <v>Tilbageførte afskrivninger immaterielle anlægsaktiver i alt</v>
      </c>
      <c r="C133" s="167" t="s">
        <v>22</v>
      </c>
      <c r="D133" s="167" t="s">
        <v>559</v>
      </c>
    </row>
    <row r="134" spans="1:5" ht="23.25" customHeight="1" x14ac:dyDescent="0.25">
      <c r="A134" s="139"/>
      <c r="B134" s="200" t="str">
        <f t="shared" ca="1" si="2"/>
        <v>Tilbageførte afskrivninger på grunde og bygninger</v>
      </c>
      <c r="C134" s="179" t="s">
        <v>44</v>
      </c>
      <c r="D134" s="179" t="s">
        <v>560</v>
      </c>
      <c r="E134" s="4"/>
    </row>
    <row r="135" spans="1:5" x14ac:dyDescent="0.25">
      <c r="A135" s="145">
        <v>96</v>
      </c>
      <c r="B135" s="143" t="str">
        <f t="shared" ca="1" si="2"/>
        <v>Tilbageførte afskrivninger på årets afgang af bygninger</v>
      </c>
      <c r="C135" s="118" t="s">
        <v>40</v>
      </c>
      <c r="D135" s="118" t="s">
        <v>561</v>
      </c>
      <c r="E135" s="4"/>
    </row>
    <row r="136" spans="1:5" ht="21" customHeight="1" x14ac:dyDescent="0.25">
      <c r="A136" s="145">
        <v>97</v>
      </c>
      <c r="B136" s="143" t="str">
        <f t="shared" ca="1" si="2"/>
        <v>Tilbageførte afskrivninger på årets afgang af ubebyggede grunde</v>
      </c>
      <c r="C136" s="57" t="s">
        <v>80</v>
      </c>
      <c r="D136" s="57" t="s">
        <v>562</v>
      </c>
      <c r="E136" s="4"/>
    </row>
    <row r="137" spans="1:5" ht="21" customHeight="1" thickBot="1" x14ac:dyDescent="0.3">
      <c r="A137" s="219">
        <v>98</v>
      </c>
      <c r="B137" s="220" t="str">
        <f t="shared" ca="1" si="2"/>
        <v>Tilbageførte afskrivninger på årets afgang af veje, havne, pladser o.l.</v>
      </c>
      <c r="C137" s="118" t="s">
        <v>81</v>
      </c>
      <c r="D137" s="118" t="s">
        <v>563</v>
      </c>
      <c r="E137" s="4"/>
    </row>
    <row r="138" spans="1:5" s="6" customFormat="1" ht="27" customHeight="1" x14ac:dyDescent="0.25">
      <c r="A138" s="138">
        <v>99</v>
      </c>
      <c r="B138" s="156" t="str">
        <f t="shared" ca="1" si="2"/>
        <v>Tilbageførte afskrivninger på grunde og bygninger i alt</v>
      </c>
      <c r="C138" s="167" t="s">
        <v>41</v>
      </c>
      <c r="D138" s="167" t="s">
        <v>564</v>
      </c>
    </row>
    <row r="139" spans="1:5" ht="24" customHeight="1" x14ac:dyDescent="0.25">
      <c r="A139" s="139"/>
      <c r="B139" s="200" t="str">
        <f t="shared" ca="1" si="2"/>
        <v>Tilbageførte afskrivninger på driftsmidler</v>
      </c>
      <c r="C139" s="179" t="s">
        <v>42</v>
      </c>
      <c r="D139" s="179" t="s">
        <v>565</v>
      </c>
      <c r="E139" s="4"/>
    </row>
    <row r="140" spans="1:5" x14ac:dyDescent="0.25">
      <c r="A140" s="145">
        <v>100</v>
      </c>
      <c r="B140" s="143" t="str">
        <f t="shared" ca="1" si="2"/>
        <v>Tilbageførte afskrivninger på årets afgang af produktionsanlæg og maskiner</v>
      </c>
      <c r="C140" s="81" t="s">
        <v>23</v>
      </c>
      <c r="D140" s="81" t="s">
        <v>566</v>
      </c>
      <c r="E140" s="4"/>
    </row>
    <row r="141" spans="1:5" customFormat="1" ht="30.75" thickBot="1" x14ac:dyDescent="0.3">
      <c r="A141" s="219">
        <v>101</v>
      </c>
      <c r="B141" s="220" t="str">
        <f t="shared" ca="1" si="2"/>
        <v>Tilbageførte afskrivninger på årets afgang af andre anlæg, 
driftsmateriel og inventar, inkl. tilbageførte afskrivninger på årets afgang af inventar i lejede lokaler</v>
      </c>
      <c r="C141" s="117" t="s">
        <v>89</v>
      </c>
      <c r="D141" s="117" t="s">
        <v>567</v>
      </c>
    </row>
    <row r="142" spans="1:5" s="6" customFormat="1" ht="26.25" customHeight="1" x14ac:dyDescent="0.25">
      <c r="A142" s="138">
        <v>102</v>
      </c>
      <c r="B142" s="156" t="str">
        <f t="shared" ca="1" si="2"/>
        <v>Tilbageførte afskrivninger på driftsmidler i alt</v>
      </c>
      <c r="C142" s="167" t="s">
        <v>43</v>
      </c>
      <c r="D142" s="167" t="s">
        <v>568</v>
      </c>
    </row>
    <row r="143" spans="1:5" s="12" customFormat="1" ht="6" customHeight="1" thickBot="1" x14ac:dyDescent="0.3">
      <c r="A143" s="221"/>
      <c r="B143" s="151"/>
      <c r="C143" s="180"/>
      <c r="D143" s="180"/>
    </row>
    <row r="144" spans="1:5" s="7" customFormat="1" ht="31.5" customHeight="1" thickBot="1" x14ac:dyDescent="0.3">
      <c r="A144" s="216">
        <v>103</v>
      </c>
      <c r="B144" s="212" t="str">
        <f t="shared" ca="1" si="2"/>
        <v>Afgang til bogført værdi i alt 
(pkt. 83+87+90-95-99-102)</v>
      </c>
      <c r="C144" s="181" t="s">
        <v>92</v>
      </c>
      <c r="D144" s="181" t="s">
        <v>569</v>
      </c>
    </row>
    <row r="145" spans="1:5" s="7" customFormat="1" ht="3.95" customHeight="1" thickTop="1" x14ac:dyDescent="0.25">
      <c r="A145" s="17"/>
      <c r="B145" s="117"/>
      <c r="C145" s="171"/>
      <c r="D145" s="171"/>
    </row>
    <row r="146" spans="1:5" ht="6.75" customHeight="1" x14ac:dyDescent="0.25">
      <c r="A146" s="16"/>
      <c r="B146" s="117"/>
      <c r="C146" s="80"/>
      <c r="D146" s="80"/>
      <c r="E146" s="4"/>
    </row>
    <row r="147" spans="1:5" x14ac:dyDescent="0.25">
      <c r="E147" s="4"/>
    </row>
    <row r="148" spans="1:5" x14ac:dyDescent="0.25">
      <c r="E148" s="4"/>
    </row>
    <row r="149" spans="1:5" x14ac:dyDescent="0.25">
      <c r="E149" s="4"/>
    </row>
    <row r="150" spans="1:5" x14ac:dyDescent="0.25">
      <c r="E150" s="4"/>
    </row>
    <row r="151" spans="1:5" x14ac:dyDescent="0.25">
      <c r="E151" s="4"/>
    </row>
    <row r="152" spans="1:5" x14ac:dyDescent="0.25">
      <c r="E152" s="4"/>
    </row>
    <row r="153" spans="1:5" x14ac:dyDescent="0.25">
      <c r="E153" s="4"/>
    </row>
    <row r="154" spans="1:5" x14ac:dyDescent="0.25">
      <c r="E154" s="4"/>
    </row>
    <row r="155" spans="1:5" x14ac:dyDescent="0.25">
      <c r="E155" s="4"/>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Group Box 1">
              <controlPr defaultSize="0" autoFill="0" autoPict="0">
                <anchor moveWithCells="1">
                  <from>
                    <xdr:col>1</xdr:col>
                    <xdr:colOff>5172075</xdr:colOff>
                    <xdr:row>0</xdr:row>
                    <xdr:rowOff>66675</xdr:rowOff>
                  </from>
                  <to>
                    <xdr:col>1</xdr:col>
                    <xdr:colOff>6686550</xdr:colOff>
                    <xdr:row>0</xdr:row>
                    <xdr:rowOff>504825</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1</xdr:col>
                    <xdr:colOff>5238750</xdr:colOff>
                    <xdr:row>0</xdr:row>
                    <xdr:rowOff>133350</xdr:rowOff>
                  </from>
                  <to>
                    <xdr:col>1</xdr:col>
                    <xdr:colOff>5676900</xdr:colOff>
                    <xdr:row>0</xdr:row>
                    <xdr:rowOff>457200</xdr:rowOff>
                  </to>
                </anchor>
              </controlPr>
            </control>
          </mc:Choice>
        </mc:AlternateContent>
        <mc:AlternateContent xmlns:mc="http://schemas.openxmlformats.org/markup-compatibility/2006">
          <mc:Choice Requires="x14">
            <control shapeId="7171" r:id="rId6" name="Option Button 3">
              <controlPr defaultSize="0" autoFill="0" autoLine="0" autoPict="0">
                <anchor moveWithCells="1">
                  <from>
                    <xdr:col>1</xdr:col>
                    <xdr:colOff>5886450</xdr:colOff>
                    <xdr:row>0</xdr:row>
                    <xdr:rowOff>133350</xdr:rowOff>
                  </from>
                  <to>
                    <xdr:col>1</xdr:col>
                    <xdr:colOff>6343650</xdr:colOff>
                    <xdr:row>0</xdr:row>
                    <xdr:rowOff>457200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8"/>
  <sheetViews>
    <sheetView topLeftCell="P1" workbookViewId="0">
      <selection activeCell="Y26" sqref="Y26"/>
    </sheetView>
  </sheetViews>
  <sheetFormatPr defaultRowHeight="15" outlineLevelCol="1" x14ac:dyDescent="0.25"/>
  <cols>
    <col min="1" max="1" width="9.7109375" hidden="1" customWidth="1" outlineLevel="1"/>
    <col min="2" max="2" width="9.140625" style="104" hidden="1" customWidth="1" outlineLevel="1"/>
    <col min="3" max="3" width="9.140625" hidden="1" customWidth="1" outlineLevel="1"/>
    <col min="4" max="4" width="135.42578125" hidden="1" customWidth="1" outlineLevel="1"/>
    <col min="5" max="9" width="9.140625" hidden="1" customWidth="1" outlineLevel="1"/>
    <col min="10" max="10" width="53" hidden="1" customWidth="1" outlineLevel="1"/>
    <col min="11" max="11" width="39.140625" hidden="1" customWidth="1" outlineLevel="1"/>
    <col min="12" max="15" width="9.140625" hidden="1" customWidth="1" outlineLevel="1"/>
    <col min="16" max="16" width="10.42578125" style="105" bestFit="1" customWidth="1" collapsed="1"/>
  </cols>
  <sheetData>
    <row r="1" spans="1:16" x14ac:dyDescent="0.25">
      <c r="P1" s="105" t="s">
        <v>104</v>
      </c>
    </row>
    <row r="2" spans="1:16" x14ac:dyDescent="0.25">
      <c r="E2" t="s">
        <v>105</v>
      </c>
      <c r="G2" t="s">
        <v>106</v>
      </c>
      <c r="J2" t="s">
        <v>107</v>
      </c>
      <c r="K2" t="s">
        <v>108</v>
      </c>
      <c r="L2" t="s">
        <v>109</v>
      </c>
      <c r="P2" s="105" t="s">
        <v>110</v>
      </c>
    </row>
    <row r="3" spans="1:16" x14ac:dyDescent="0.25">
      <c r="D3" t="s">
        <v>111</v>
      </c>
      <c r="E3">
        <f>FIND("&lt;",D3,1)</f>
        <v>1</v>
      </c>
      <c r="F3">
        <f>FIND("&gt;",D3,1)</f>
        <v>55</v>
      </c>
      <c r="G3">
        <f>FIND("&lt;",D3,F3)</f>
        <v>74</v>
      </c>
      <c r="H3">
        <f>FIND("&gt;",D3,G3)</f>
        <v>112</v>
      </c>
      <c r="J3" t="str">
        <f>MID(D3,E3,F3)</f>
        <v>&lt;c:InformationOnTypeOfSubmittedReport contextRef="c10"&gt;</v>
      </c>
      <c r="K3" s="106" t="s">
        <v>295</v>
      </c>
      <c r="L3" t="str">
        <f>MID(D3,G3,H3)</f>
        <v>&lt;/c:InformationOnTypeOfSubmittedReport&gt;</v>
      </c>
      <c r="P3" s="105" t="str">
        <f t="shared" ref="P3:P34" si="0">+J3&amp;K3&amp;L3</f>
        <v>&lt;c:InformationOnTypeOfSubmittedReport contextRef="c10"&gt;Regnskabsstatistik&lt;/c:InformationOnTypeOfSubmittedReport&gt;</v>
      </c>
    </row>
    <row r="4" spans="1:16" x14ac:dyDescent="0.25">
      <c r="D4" t="s">
        <v>112</v>
      </c>
      <c r="E4">
        <f>FIND("&lt;",D4,1)</f>
        <v>1</v>
      </c>
      <c r="F4">
        <f t="shared" ref="F4:F67" si="1">FIND("&gt;",D4,1)</f>
        <v>45</v>
      </c>
      <c r="G4">
        <f t="shared" ref="G4:G67" si="2">FIND("&lt;",D4,F4)</f>
        <v>56</v>
      </c>
      <c r="H4">
        <f t="shared" ref="H4:H67" si="3">FIND("&gt;",D4,G4)</f>
        <v>84</v>
      </c>
      <c r="J4" t="str">
        <f t="shared" ref="J4:J67" si="4">MID(D4,E4,F4)</f>
        <v>&lt;c:ReportingPeriodStartDate contextRef="c10"&gt;</v>
      </c>
      <c r="K4" s="107" t="str">
        <f>Regnskabsstatistik!F6</f>
        <v>2024-01-01</v>
      </c>
      <c r="L4" t="str">
        <f t="shared" ref="L4:L66" si="5">MID(D4,G4,H4)</f>
        <v>&lt;/c:ReportingPeriodStartDate&gt;</v>
      </c>
      <c r="P4" s="105" t="str">
        <f t="shared" si="0"/>
        <v>&lt;c:ReportingPeriodStartDate contextRef="c10"&gt;2024-01-01&lt;/c:ReportingPeriodStartDate&gt;</v>
      </c>
    </row>
    <row r="5" spans="1:16" x14ac:dyDescent="0.25">
      <c r="D5" t="s">
        <v>113</v>
      </c>
      <c r="E5">
        <f t="shared" ref="E5:E68" si="6">FIND("&lt;",D5,1)</f>
        <v>1</v>
      </c>
      <c r="F5">
        <f t="shared" si="1"/>
        <v>43</v>
      </c>
      <c r="G5">
        <f t="shared" si="2"/>
        <v>54</v>
      </c>
      <c r="H5">
        <f t="shared" si="3"/>
        <v>80</v>
      </c>
      <c r="J5" t="str">
        <f t="shared" si="4"/>
        <v>&lt;c:ReportingPeriodEndDate contextRef="c10"&gt;</v>
      </c>
      <c r="K5" s="107" t="str">
        <f>Regnskabsstatistik!G6</f>
        <v>2024-12-31</v>
      </c>
      <c r="L5" t="str">
        <f t="shared" si="5"/>
        <v>&lt;/c:ReportingPeriodEndDate&gt;</v>
      </c>
      <c r="P5" s="105" t="str">
        <f t="shared" si="0"/>
        <v>&lt;c:ReportingPeriodEndDate contextRef="c10"&gt;2024-12-31&lt;/c:ReportingPeriodEndDate&gt;</v>
      </c>
    </row>
    <row r="6" spans="1:16" x14ac:dyDescent="0.25">
      <c r="D6" t="s">
        <v>114</v>
      </c>
      <c r="E6">
        <f t="shared" si="6"/>
        <v>1</v>
      </c>
      <c r="F6">
        <f t="shared" si="1"/>
        <v>43</v>
      </c>
      <c r="G6">
        <f t="shared" si="2"/>
        <v>54</v>
      </c>
      <c r="H6">
        <f t="shared" si="3"/>
        <v>80</v>
      </c>
      <c r="J6" t="str">
        <f t="shared" si="4"/>
        <v>&lt;c:DateOfApprovalOfReport contextRef="c10"&gt;</v>
      </c>
      <c r="K6" s="107" t="str">
        <f>Regnskabsstatistik!F150</f>
        <v>2025-05-01</v>
      </c>
      <c r="L6" t="str">
        <f t="shared" si="5"/>
        <v>&lt;/c:DateOfApprovalOfReport&gt;</v>
      </c>
      <c r="P6" s="105" t="str">
        <f t="shared" si="0"/>
        <v>&lt;c:DateOfApprovalOfReport contextRef="c10"&gt;2025-05-01&lt;/c:DateOfApprovalOfReport&gt;</v>
      </c>
    </row>
    <row r="7" spans="1:16" x14ac:dyDescent="0.25">
      <c r="D7" t="s">
        <v>115</v>
      </c>
      <c r="E7">
        <f t="shared" si="6"/>
        <v>1</v>
      </c>
      <c r="F7">
        <f t="shared" si="1"/>
        <v>42</v>
      </c>
      <c r="G7">
        <f t="shared" si="2"/>
        <v>65</v>
      </c>
      <c r="H7">
        <f t="shared" si="3"/>
        <v>90</v>
      </c>
      <c r="J7" t="str">
        <f t="shared" si="4"/>
        <v>&lt;c:NameOfReportingEntity contextRef="c10"&gt;</v>
      </c>
      <c r="K7" s="106" t="str">
        <f>Regnskabsstatistik!F3</f>
        <v>Test A/S</v>
      </c>
      <c r="L7" t="str">
        <f t="shared" si="5"/>
        <v>&lt;/c:NameOfReportingEntity&gt;</v>
      </c>
      <c r="P7" s="105" t="str">
        <f t="shared" si="0"/>
        <v>&lt;c:NameOfReportingEntity contextRef="c10"&gt;Test A/S&lt;/c:NameOfReportingEntity&gt;</v>
      </c>
    </row>
    <row r="8" spans="1:16" x14ac:dyDescent="0.25">
      <c r="D8" t="s">
        <v>116</v>
      </c>
      <c r="E8">
        <f>FIND("&lt;",D8,1)</f>
        <v>1</v>
      </c>
      <c r="F8">
        <f>FIND("&gt;",D8,1)</f>
        <v>61</v>
      </c>
      <c r="G8">
        <f t="shared" si="2"/>
        <v>70</v>
      </c>
      <c r="H8">
        <f t="shared" si="3"/>
        <v>114</v>
      </c>
      <c r="J8" t="str">
        <f>MID(D8,E8,F8)</f>
        <v>&lt;c:IdentificationNumberCvrOfReportingEntity contextRef="c10"&gt;</v>
      </c>
      <c r="K8" s="106">
        <f>Regnskabsstatistik!F2</f>
        <v>17150413</v>
      </c>
      <c r="L8" t="str">
        <f t="shared" si="5"/>
        <v>&lt;/c:IdentificationNumberCvrOfReportingEntity&gt;</v>
      </c>
      <c r="P8" s="105" t="str">
        <f t="shared" si="0"/>
        <v>&lt;c:IdentificationNumberCvrOfReportingEntity contextRef="c10"&gt;17150413&lt;/c:IdentificationNumberCvrOfReportingEntity&gt;</v>
      </c>
    </row>
    <row r="9" spans="1:16" x14ac:dyDescent="0.25">
      <c r="A9" t="s">
        <v>117</v>
      </c>
      <c r="D9" t="s">
        <v>118</v>
      </c>
      <c r="E9">
        <f t="shared" si="6"/>
        <v>1</v>
      </c>
      <c r="F9">
        <f t="shared" si="1"/>
        <v>50</v>
      </c>
      <c r="G9">
        <f t="shared" si="2"/>
        <v>64</v>
      </c>
      <c r="H9">
        <f t="shared" si="3"/>
        <v>97</v>
      </c>
      <c r="J9" t="str">
        <f t="shared" si="4"/>
        <v>&lt;e:NameAndSurnameOfContactPerson contextRef="c10"&gt;</v>
      </c>
      <c r="K9" s="106" t="str">
        <f>Regnskabsstatistik!B138</f>
        <v>DST</v>
      </c>
      <c r="L9" t="str">
        <f t="shared" si="5"/>
        <v>&lt;/e:NameAndSurnameOfContactPerson&gt;</v>
      </c>
      <c r="P9" s="105" t="str">
        <f t="shared" si="0"/>
        <v>&lt;e:NameAndSurnameOfContactPerson contextRef="c10"&gt;DST&lt;/e:NameAndSurnameOfContactPerson&gt;</v>
      </c>
    </row>
    <row r="10" spans="1:16" x14ac:dyDescent="0.25">
      <c r="A10" t="s">
        <v>119</v>
      </c>
      <c r="D10" t="s">
        <v>120</v>
      </c>
      <c r="E10">
        <f t="shared" si="6"/>
        <v>1</v>
      </c>
      <c r="F10">
        <f t="shared" si="1"/>
        <v>40</v>
      </c>
      <c r="G10">
        <f t="shared" si="2"/>
        <v>54</v>
      </c>
      <c r="H10">
        <f t="shared" si="3"/>
        <v>77</v>
      </c>
      <c r="J10" t="str">
        <f t="shared" si="4"/>
        <v>&lt;e:ContactEmailAddress contextRef="c10"&gt;</v>
      </c>
      <c r="K10" s="106" t="str">
        <f>Regnskabsstatistik!B144</f>
        <v>test@test.dk</v>
      </c>
      <c r="L10" t="str">
        <f t="shared" si="5"/>
        <v>&lt;/e:ContactEmailAddress&gt;</v>
      </c>
      <c r="P10" s="105" t="str">
        <f t="shared" si="0"/>
        <v>&lt;e:ContactEmailAddress contextRef="c10"&gt;test@test.dk&lt;/e:ContactEmailAddress&gt;</v>
      </c>
    </row>
    <row r="11" spans="1:16" x14ac:dyDescent="0.25">
      <c r="A11" t="s">
        <v>121</v>
      </c>
      <c r="D11" t="s">
        <v>122</v>
      </c>
      <c r="E11">
        <f t="shared" si="6"/>
        <v>1</v>
      </c>
      <c r="F11">
        <f t="shared" si="1"/>
        <v>43</v>
      </c>
      <c r="G11">
        <f t="shared" si="2"/>
        <v>57</v>
      </c>
      <c r="H11">
        <f t="shared" si="3"/>
        <v>83</v>
      </c>
      <c r="J11" t="str">
        <f t="shared" si="4"/>
        <v>&lt;e:ContactTelephoneNumber contextRef="c10"&gt;</v>
      </c>
      <c r="K11" s="106">
        <f>Regnskabsstatistik!B141</f>
        <v>11223344</v>
      </c>
      <c r="L11" t="str">
        <f t="shared" si="5"/>
        <v>&lt;/e:ContactTelephoneNumber&gt;</v>
      </c>
      <c r="P11" s="105" t="str">
        <f t="shared" si="0"/>
        <v>&lt;e:ContactTelephoneNumber contextRef="c10"&gt;11223344&lt;/e:ContactTelephoneNumber&gt;</v>
      </c>
    </row>
    <row r="12" spans="1:16" x14ac:dyDescent="0.25">
      <c r="A12" t="s">
        <v>123</v>
      </c>
      <c r="D12" t="s">
        <v>124</v>
      </c>
      <c r="E12">
        <f t="shared" si="6"/>
        <v>1</v>
      </c>
      <c r="F12">
        <f t="shared" si="1"/>
        <v>52</v>
      </c>
      <c r="G12">
        <f t="shared" si="2"/>
        <v>66</v>
      </c>
      <c r="H12">
        <f t="shared" si="3"/>
        <v>101</v>
      </c>
      <c r="J12" t="str">
        <f t="shared" si="4"/>
        <v>&lt;e:ContactTelephoneNumberExtension contextRef="c10"&gt;</v>
      </c>
      <c r="K12" s="106">
        <f>Regnskabsstatistik!B141</f>
        <v>11223344</v>
      </c>
      <c r="L12" t="str">
        <f t="shared" si="5"/>
        <v>&lt;/e:ContactTelephoneNumberExtension&gt;</v>
      </c>
      <c r="P12" s="105" t="str">
        <f t="shared" si="0"/>
        <v>&lt;e:ContactTelephoneNumberExtension contextRef="c10"&gt;11223344&lt;/e:ContactTelephoneNumberExtension&gt;</v>
      </c>
    </row>
    <row r="13" spans="1:16" x14ac:dyDescent="0.25">
      <c r="A13" t="s">
        <v>125</v>
      </c>
      <c r="B13" s="104">
        <v>1</v>
      </c>
      <c r="C13">
        <v>1</v>
      </c>
      <c r="D13" t="s">
        <v>126</v>
      </c>
      <c r="E13">
        <f t="shared" si="6"/>
        <v>1</v>
      </c>
      <c r="F13">
        <f t="shared" si="1"/>
        <v>55</v>
      </c>
      <c r="G13">
        <f t="shared" si="2"/>
        <v>63</v>
      </c>
      <c r="H13">
        <f t="shared" si="3"/>
        <v>74</v>
      </c>
      <c r="J13" t="str">
        <f t="shared" si="4"/>
        <v>&lt;d:Revenue contextRef="c10" decimals="-3" unitRef="u1"&gt;</v>
      </c>
      <c r="K13" s="106">
        <f>Regnskabsstatistik!F16*1000</f>
        <v>10000</v>
      </c>
      <c r="L13" t="str">
        <f t="shared" si="5"/>
        <v>&lt;/d:Revenue&gt;</v>
      </c>
      <c r="P13" s="105" t="str">
        <f t="shared" si="0"/>
        <v>&lt;d:Revenue contextRef="c10" decimals="-3" unitRef="u1"&gt;10000&lt;/d:Revenue&gt;</v>
      </c>
    </row>
    <row r="14" spans="1:16" x14ac:dyDescent="0.25">
      <c r="A14" t="s">
        <v>127</v>
      </c>
      <c r="B14" s="104">
        <v>2</v>
      </c>
      <c r="C14">
        <v>4</v>
      </c>
      <c r="D14" t="s">
        <v>128</v>
      </c>
      <c r="E14">
        <f t="shared" si="6"/>
        <v>1</v>
      </c>
      <c r="F14">
        <f t="shared" si="1"/>
        <v>83</v>
      </c>
      <c r="G14">
        <f t="shared" si="2"/>
        <v>90</v>
      </c>
      <c r="H14">
        <f t="shared" si="3"/>
        <v>129</v>
      </c>
      <c r="J14" t="str">
        <f t="shared" si="4"/>
        <v>&lt;d:WorkPerformedByEntityAndCapitalised contextRef="c10" decimals="-3" unitRef="u1"&gt;</v>
      </c>
      <c r="K14" s="106">
        <f>Regnskabsstatistik!F17*1000</f>
        <v>20000</v>
      </c>
      <c r="L14" t="str">
        <f t="shared" si="5"/>
        <v>&lt;/d:WorkPerformedByEntityAndCapitalised&gt;</v>
      </c>
      <c r="P14" s="105" t="str">
        <f t="shared" si="0"/>
        <v>&lt;d:WorkPerformedByEntityAndCapitalised contextRef="c10" decimals="-3" unitRef="u1"&gt;20000&lt;/d:WorkPerformedByEntityAndCapitalised&gt;</v>
      </c>
    </row>
    <row r="15" spans="1:16" x14ac:dyDescent="0.25">
      <c r="A15" t="s">
        <v>129</v>
      </c>
      <c r="B15" s="104">
        <v>3</v>
      </c>
      <c r="C15">
        <v>5</v>
      </c>
      <c r="D15" t="s">
        <v>130</v>
      </c>
      <c r="E15">
        <f t="shared" si="6"/>
        <v>1</v>
      </c>
      <c r="F15">
        <f t="shared" si="1"/>
        <v>68</v>
      </c>
      <c r="G15">
        <f t="shared" si="2"/>
        <v>76</v>
      </c>
      <c r="H15">
        <f t="shared" si="3"/>
        <v>100</v>
      </c>
      <c r="J15" t="str">
        <f t="shared" si="4"/>
        <v>&lt;d:OtherOperatingIncome contextRef="c10" decimals="-3" unitRef="u1"&gt;</v>
      </c>
      <c r="K15" s="106">
        <f>Regnskabsstatistik!F18*1000</f>
        <v>30000</v>
      </c>
      <c r="L15" t="str">
        <f t="shared" si="5"/>
        <v>&lt;/d:OtherOperatingIncome&gt;</v>
      </c>
      <c r="P15" s="105" t="str">
        <f t="shared" si="0"/>
        <v>&lt;d:OtherOperatingIncome contextRef="c10" decimals="-3" unitRef="u1"&gt;30000&lt;/d:OtherOperatingIncome&gt;</v>
      </c>
    </row>
    <row r="16" spans="1:16" x14ac:dyDescent="0.25">
      <c r="A16" t="s">
        <v>131</v>
      </c>
      <c r="B16" s="104">
        <v>4</v>
      </c>
      <c r="C16">
        <v>6</v>
      </c>
      <c r="D16" t="s">
        <v>132</v>
      </c>
      <c r="E16">
        <f t="shared" si="6"/>
        <v>1</v>
      </c>
      <c r="F16">
        <f t="shared" si="1"/>
        <v>59</v>
      </c>
      <c r="G16">
        <f t="shared" si="2"/>
        <v>66</v>
      </c>
      <c r="H16">
        <f t="shared" si="3"/>
        <v>81</v>
      </c>
      <c r="J16" t="str">
        <f t="shared" si="4"/>
        <v>&lt;d:CostOfSales contextRef="c10" decimals="-3" unitRef="u1"&gt;</v>
      </c>
      <c r="K16" s="106">
        <f>Regnskabsstatistik!F19*1000</f>
        <v>40000</v>
      </c>
      <c r="L16" t="str">
        <f t="shared" si="5"/>
        <v>&lt;/d:CostOfSales&gt;</v>
      </c>
      <c r="P16" s="105" t="str">
        <f t="shared" si="0"/>
        <v>&lt;d:CostOfSales contextRef="c10" decimals="-3" unitRef="u1"&gt;40000&lt;/d:CostOfSales&gt;</v>
      </c>
    </row>
    <row r="17" spans="1:16" x14ac:dyDescent="0.25">
      <c r="A17" t="s">
        <v>133</v>
      </c>
      <c r="B17" s="104">
        <v>5</v>
      </c>
      <c r="C17">
        <v>9</v>
      </c>
      <c r="D17" s="108" t="s">
        <v>134</v>
      </c>
      <c r="E17">
        <f>FIND("&lt;",D17,1)</f>
        <v>1</v>
      </c>
      <c r="F17">
        <f>FIND("&gt;",D17,1)</f>
        <v>121</v>
      </c>
      <c r="G17">
        <f>FIND("&lt;",D17,F17)</f>
        <v>123</v>
      </c>
      <c r="H17">
        <f>FIND("&gt;",D17,G17)</f>
        <v>200</v>
      </c>
      <c r="J17" t="str">
        <f>MID(D17,E17,F17)</f>
        <v>&lt;e:CostOfSubcontractorsAndOtherWorkDoneByOthersNonemployeesOnEntityMaterials contextRef="c10" decimals="-3" unitRef="u1"&gt;</v>
      </c>
      <c r="K17" s="106">
        <f>Regnskabsstatistik!F20*1000</f>
        <v>50000</v>
      </c>
      <c r="L17" t="str">
        <f>MID(D17,G17,H17)</f>
        <v>&lt;/e:CostOfSubcontractorsAndOtherWorkDoneByOthersNonemployeesOnEntityMaterials&gt;</v>
      </c>
      <c r="P17" s="105" t="str">
        <f t="shared" si="0"/>
        <v>&lt;e:CostOfSubcontractorsAndOtherWorkDoneByOthersNonemployeesOnEntityMaterials contextRef="c10" decimals="-3" unitRef="u1"&gt;50000&lt;/e:CostOfSubcontractorsAndOtherWorkDoneByOthersNonemployeesOnEntityMaterials&gt;</v>
      </c>
    </row>
    <row r="18" spans="1:16" x14ac:dyDescent="0.25">
      <c r="A18" t="s">
        <v>135</v>
      </c>
      <c r="B18" s="104">
        <v>6</v>
      </c>
      <c r="C18">
        <v>10</v>
      </c>
      <c r="D18" s="108" t="s">
        <v>136</v>
      </c>
      <c r="E18">
        <f>FIND("&lt;",D18,1)</f>
        <v>1</v>
      </c>
      <c r="F18">
        <f>FIND("&gt;",D18,1)</f>
        <v>76</v>
      </c>
      <c r="G18">
        <f>FIND("&lt;",D18,F18)</f>
        <v>82</v>
      </c>
      <c r="H18">
        <f>FIND("&gt;",D18,G18)</f>
        <v>114</v>
      </c>
      <c r="J18" t="str">
        <f>MID(D18,E18,F18)</f>
        <v>&lt;e:RentPaidExcludingHeatingBill contextRef="c10" decimals="-3" unitRef="u1"&gt;</v>
      </c>
      <c r="K18" s="106">
        <f>Regnskabsstatistik!F21*1000</f>
        <v>60000</v>
      </c>
      <c r="L18" t="str">
        <f>MID(D18,G18,H18)</f>
        <v>&lt;/e:RentPaidExcludingHeatingBill&gt;</v>
      </c>
      <c r="P18" s="105" t="str">
        <f t="shared" si="0"/>
        <v>&lt;e:RentPaidExcludingHeatingBill contextRef="c10" decimals="-3" unitRef="u1"&gt;60000&lt;/e:RentPaidExcludingHeatingBill&gt;</v>
      </c>
    </row>
    <row r="19" spans="1:16" x14ac:dyDescent="0.25">
      <c r="A19" t="s">
        <v>137</v>
      </c>
      <c r="B19" s="104">
        <v>7</v>
      </c>
      <c r="C19">
        <v>11</v>
      </c>
      <c r="D19" s="108" t="s">
        <v>138</v>
      </c>
      <c r="E19">
        <f t="shared" si="6"/>
        <v>1</v>
      </c>
      <c r="F19">
        <f t="shared" si="1"/>
        <v>93</v>
      </c>
      <c r="G19">
        <f t="shared" si="2"/>
        <v>99</v>
      </c>
      <c r="H19">
        <f t="shared" si="3"/>
        <v>148</v>
      </c>
      <c r="J19" t="str">
        <f t="shared" si="4"/>
        <v>&lt;e:CostOfMinorEquipmentAndFixturesNotCapitalised contextRef="c10" decimals="-3" unitRef="u1"&gt;</v>
      </c>
      <c r="K19" s="106">
        <f>Regnskabsstatistik!F22*1000</f>
        <v>70000</v>
      </c>
      <c r="L19" t="str">
        <f t="shared" si="5"/>
        <v>&lt;/e:CostOfMinorEquipmentAndFixturesNotCapitalised&gt;</v>
      </c>
      <c r="P19" s="105" t="str">
        <f t="shared" si="0"/>
        <v>&lt;e:CostOfMinorEquipmentAndFixturesNotCapitalised contextRef="c10" decimals="-3" unitRef="u1"&gt;70000&lt;/e:CostOfMinorEquipmentAndFixturesNotCapitalised&gt;</v>
      </c>
    </row>
    <row r="20" spans="1:16" x14ac:dyDescent="0.25">
      <c r="A20" t="s">
        <v>139</v>
      </c>
      <c r="B20" s="104">
        <v>8</v>
      </c>
      <c r="C20">
        <v>12</v>
      </c>
      <c r="D20" s="108" t="s">
        <v>140</v>
      </c>
      <c r="E20">
        <f t="shared" si="6"/>
        <v>1</v>
      </c>
      <c r="F20">
        <f t="shared" si="1"/>
        <v>104</v>
      </c>
      <c r="G20">
        <f t="shared" si="2"/>
        <v>110</v>
      </c>
      <c r="H20">
        <f t="shared" si="3"/>
        <v>170</v>
      </c>
      <c r="J20" t="str">
        <f t="shared" si="4"/>
        <v>&lt;e:PaymentsForTemporaryWorkersProvidedFromAnotherEnterprise contextRef="c10" decimals="-3" unitRef="u1"&gt;</v>
      </c>
      <c r="K20" s="106">
        <f>Regnskabsstatistik!F23*1000</f>
        <v>80000</v>
      </c>
      <c r="L20" t="str">
        <f t="shared" si="5"/>
        <v>&lt;/e:PaymentsForTemporaryWorkersProvidedFromAnotherEnterprise&gt;</v>
      </c>
      <c r="P20" s="105" t="str">
        <f t="shared" si="0"/>
        <v>&lt;e:PaymentsForTemporaryWorkersProvidedFromAnotherEnterprise contextRef="c10" decimals="-3" unitRef="u1"&gt;80000&lt;/e:PaymentsForTemporaryWorkersProvidedFromAnotherEnterprise&gt;</v>
      </c>
    </row>
    <row r="21" spans="1:16" x14ac:dyDescent="0.25">
      <c r="A21" t="s">
        <v>141</v>
      </c>
      <c r="B21" s="104">
        <v>9</v>
      </c>
      <c r="C21">
        <v>13</v>
      </c>
      <c r="D21" s="108" t="s">
        <v>142</v>
      </c>
      <c r="E21">
        <f t="shared" si="6"/>
        <v>1</v>
      </c>
      <c r="F21">
        <f t="shared" si="1"/>
        <v>101</v>
      </c>
      <c r="G21">
        <f t="shared" si="2"/>
        <v>108</v>
      </c>
      <c r="H21">
        <f t="shared" si="3"/>
        <v>165</v>
      </c>
      <c r="J21" t="str">
        <f t="shared" si="4"/>
        <v>&lt;e:PaymentsForLongtermRentalAndOperationalLeasingOfGoods contextRef="c10" decimals="-3" unitRef="u1"&gt;</v>
      </c>
      <c r="K21" s="106">
        <f>Regnskabsstatistik!F24*1000</f>
        <v>90000</v>
      </c>
      <c r="L21" t="str">
        <f t="shared" si="5"/>
        <v>&lt;/e:PaymentsForLongtermRentalAndOperationalLeasingOfGoods&gt;</v>
      </c>
      <c r="P21" s="105" t="str">
        <f t="shared" si="0"/>
        <v>&lt;e:PaymentsForLongtermRentalAndOperationalLeasingOfGoods contextRef="c10" decimals="-3" unitRef="u1"&gt;90000&lt;/e:PaymentsForLongtermRentalAndOperationalLeasingOfGoods&gt;</v>
      </c>
    </row>
    <row r="22" spans="1:16" x14ac:dyDescent="0.25">
      <c r="A22" t="s">
        <v>143</v>
      </c>
      <c r="B22" s="104">
        <v>10</v>
      </c>
      <c r="C22">
        <v>14</v>
      </c>
      <c r="D22" s="108" t="s">
        <v>144</v>
      </c>
      <c r="E22">
        <f t="shared" si="6"/>
        <v>1</v>
      </c>
      <c r="F22">
        <f t="shared" si="1"/>
        <v>83</v>
      </c>
      <c r="G22">
        <f t="shared" si="2"/>
        <v>90</v>
      </c>
      <c r="H22">
        <f t="shared" si="3"/>
        <v>129</v>
      </c>
      <c r="J22" t="str">
        <f t="shared" si="4"/>
        <v>&lt;f:OrdinaryWriteoffsInRespectOfDebtors contextRef="c10" decimals="-3" unitRef="u1"&gt;</v>
      </c>
      <c r="K22" s="106">
        <f>Regnskabsstatistik!F25*1000</f>
        <v>100000</v>
      </c>
      <c r="L22" t="str">
        <f t="shared" si="5"/>
        <v>&lt;/f:OrdinaryWriteoffsInRespectOfDebtors&gt;</v>
      </c>
      <c r="P22" s="105" t="str">
        <f t="shared" si="0"/>
        <v>&lt;f:OrdinaryWriteoffsInRespectOfDebtors contextRef="c10" decimals="-3" unitRef="u1"&gt;100000&lt;/f:OrdinaryWriteoffsInRespectOfDebtors&gt;</v>
      </c>
    </row>
    <row r="23" spans="1:16" x14ac:dyDescent="0.25">
      <c r="A23" t="s">
        <v>145</v>
      </c>
      <c r="B23" s="104">
        <v>11</v>
      </c>
      <c r="C23">
        <v>15</v>
      </c>
      <c r="D23" s="108" t="s">
        <v>146</v>
      </c>
      <c r="E23">
        <f t="shared" si="6"/>
        <v>1</v>
      </c>
      <c r="F23">
        <f t="shared" si="1"/>
        <v>86</v>
      </c>
      <c r="G23">
        <f t="shared" si="2"/>
        <v>94</v>
      </c>
      <c r="H23">
        <f t="shared" si="3"/>
        <v>136</v>
      </c>
      <c r="J23" t="str">
        <f t="shared" si="4"/>
        <v>&lt;e:OtherExternalChargesExcludingSecondary contextRef="c10" decimals="-3" unitRef="u1"&gt;</v>
      </c>
      <c r="K23" s="106">
        <f>Regnskabsstatistik!F26*1000</f>
        <v>110000</v>
      </c>
      <c r="L23" t="str">
        <f t="shared" si="5"/>
        <v>&lt;/e:OtherExternalChargesExcludingSecondary&gt;</v>
      </c>
      <c r="P23" s="105" t="str">
        <f t="shared" si="0"/>
        <v>&lt;e:OtherExternalChargesExcludingSecondary contextRef="c10" decimals="-3" unitRef="u1"&gt;110000&lt;/e:OtherExternalChargesExcludingSecondary&gt;</v>
      </c>
    </row>
    <row r="24" spans="1:16" x14ac:dyDescent="0.25">
      <c r="A24" t="s">
        <v>147</v>
      </c>
      <c r="B24" s="104">
        <v>12</v>
      </c>
      <c r="C24">
        <v>16</v>
      </c>
      <c r="D24" s="108" t="s">
        <v>148</v>
      </c>
      <c r="E24">
        <f t="shared" si="6"/>
        <v>1</v>
      </c>
      <c r="F24">
        <f t="shared" si="1"/>
        <v>64</v>
      </c>
      <c r="G24">
        <f t="shared" si="2"/>
        <v>71</v>
      </c>
      <c r="H24">
        <f t="shared" si="3"/>
        <v>91</v>
      </c>
      <c r="J24" t="str">
        <f t="shared" si="4"/>
        <v>&lt;d:WagesAndSalaries contextRef="c10" decimals="-3" unitRef="u1"&gt;</v>
      </c>
      <c r="K24" s="106">
        <f>Regnskabsstatistik!F27*1000</f>
        <v>120000</v>
      </c>
      <c r="L24" t="str">
        <f t="shared" si="5"/>
        <v>&lt;/d:WagesAndSalaries&gt;</v>
      </c>
      <c r="P24" s="105" t="str">
        <f t="shared" si="0"/>
        <v>&lt;d:WagesAndSalaries contextRef="c10" decimals="-3" unitRef="u1"&gt;120000&lt;/d:WagesAndSalaries&gt;</v>
      </c>
    </row>
    <row r="25" spans="1:16" x14ac:dyDescent="0.25">
      <c r="A25" t="s">
        <v>149</v>
      </c>
      <c r="B25" s="104">
        <v>13</v>
      </c>
      <c r="C25">
        <v>17</v>
      </c>
      <c r="D25" s="108" t="s">
        <v>150</v>
      </c>
      <c r="E25">
        <f t="shared" si="6"/>
        <v>1</v>
      </c>
      <c r="F25">
        <f t="shared" si="1"/>
        <v>76</v>
      </c>
      <c r="G25">
        <f t="shared" si="2"/>
        <v>83</v>
      </c>
      <c r="H25">
        <f t="shared" si="3"/>
        <v>115</v>
      </c>
      <c r="J25" t="str">
        <f t="shared" si="4"/>
        <v>&lt;d:PostemploymentBenefitExpense contextRef="c10" decimals="-3" unitRef="u1"&gt;</v>
      </c>
      <c r="K25" s="106">
        <f>Regnskabsstatistik!F28*1000</f>
        <v>130000</v>
      </c>
      <c r="L25" t="str">
        <f t="shared" si="5"/>
        <v>&lt;/d:PostemploymentBenefitExpense&gt;</v>
      </c>
      <c r="P25" s="105" t="str">
        <f t="shared" si="0"/>
        <v>&lt;d:PostemploymentBenefitExpense contextRef="c10" decimals="-3" unitRef="u1"&gt;130000&lt;/d:PostemploymentBenefitExpense&gt;</v>
      </c>
    </row>
    <row r="26" spans="1:16" x14ac:dyDescent="0.25">
      <c r="A26" t="s">
        <v>151</v>
      </c>
      <c r="B26" s="104">
        <v>14</v>
      </c>
      <c r="C26">
        <v>18</v>
      </c>
      <c r="D26" s="108" t="s">
        <v>152</v>
      </c>
      <c r="E26">
        <f t="shared" si="6"/>
        <v>1</v>
      </c>
      <c r="F26">
        <f t="shared" si="1"/>
        <v>75</v>
      </c>
      <c r="G26">
        <f t="shared" si="2"/>
        <v>82</v>
      </c>
      <c r="H26">
        <f t="shared" si="3"/>
        <v>113</v>
      </c>
      <c r="J26" t="str">
        <f t="shared" si="4"/>
        <v>&lt;d:SocialSecurityContributions contextRef="c10" decimals="-3" unitRef="u1"&gt;</v>
      </c>
      <c r="K26" s="106">
        <f>Regnskabsstatistik!F29*1000</f>
        <v>140000</v>
      </c>
      <c r="L26" t="str">
        <f t="shared" si="5"/>
        <v>&lt;/d:SocialSecurityContributions&gt;</v>
      </c>
      <c r="P26" s="105" t="str">
        <f t="shared" si="0"/>
        <v>&lt;d:SocialSecurityContributions contextRef="c10" decimals="-3" unitRef="u1"&gt;140000&lt;/d:SocialSecurityContributions&gt;</v>
      </c>
    </row>
    <row r="27" spans="1:16" x14ac:dyDescent="0.25">
      <c r="A27" t="s">
        <v>153</v>
      </c>
      <c r="B27" s="104">
        <v>15</v>
      </c>
      <c r="C27">
        <v>19</v>
      </c>
      <c r="D27" s="108" t="s">
        <v>154</v>
      </c>
      <c r="E27">
        <f t="shared" si="6"/>
        <v>1</v>
      </c>
      <c r="F27">
        <f t="shared" si="1"/>
        <v>149</v>
      </c>
      <c r="G27">
        <f t="shared" si="2"/>
        <v>157</v>
      </c>
      <c r="H27">
        <f t="shared" si="3"/>
        <v>262</v>
      </c>
      <c r="J27" t="str">
        <f t="shared" si="4"/>
        <v>&lt;e:DepreciationAmortisationExpenseOfPropertyPlantAndEquipmentAndIntangibleAssetsRecognisedInProfitOrLoss contextRef="c10" decimals="-3" unitRef="u1"&gt;</v>
      </c>
      <c r="K27" s="106">
        <f>Regnskabsstatistik!F30*1000</f>
        <v>150000</v>
      </c>
      <c r="L27" t="str">
        <f t="shared" si="5"/>
        <v>&lt;/e:DepreciationAmortisationExpenseOfPropertyPlantAndEquipmentAndIntangibleAssetsRecognisedInProfitOrLoss&gt;</v>
      </c>
      <c r="P27" s="105" t="str">
        <f t="shared" si="0"/>
        <v>&lt;e:DepreciationAmortisationExpenseOfPropertyPlantAndEquipmentAndIntangibleAssetsRecognisedInProfitOrLoss contextRef="c10" decimals="-3" unitRef="u1"&gt;150000&lt;/e:DepreciationAmortisationExpenseOfPropertyPlantAndEquipmentAndIntangibleAssetsRecognisedInProfitOrLoss&gt;</v>
      </c>
    </row>
    <row r="28" spans="1:16" x14ac:dyDescent="0.25">
      <c r="A28" t="s">
        <v>155</v>
      </c>
      <c r="B28" s="104">
        <v>16</v>
      </c>
      <c r="C28">
        <v>20</v>
      </c>
      <c r="D28" s="108" t="s">
        <v>156</v>
      </c>
      <c r="E28">
        <f t="shared" si="6"/>
        <v>1</v>
      </c>
      <c r="F28">
        <f t="shared" si="1"/>
        <v>134</v>
      </c>
      <c r="G28">
        <f t="shared" si="2"/>
        <v>141</v>
      </c>
      <c r="H28">
        <f t="shared" si="3"/>
        <v>231</v>
      </c>
      <c r="J28" t="str">
        <f t="shared" si="4"/>
        <v>&lt;e:ImpairmentLossesOfPropertyPlantAndEquipmentAndIntangibleAssetsRecognisedInProfitOrLoss contextRef="c10" decimals="-3" unitRef="u1"&gt;</v>
      </c>
      <c r="K28" s="106">
        <f>Regnskabsstatistik!F31*1000</f>
        <v>160000</v>
      </c>
      <c r="L28" t="str">
        <f t="shared" si="5"/>
        <v>&lt;/e:ImpairmentLossesOfPropertyPlantAndEquipmentAndIntangibleAssetsRecognisedInProfitOrLoss&gt;</v>
      </c>
      <c r="P28" s="105" t="str">
        <f t="shared" si="0"/>
        <v>&lt;e:ImpairmentLossesOfPropertyPlantAndEquipmentAndIntangibleAssetsRecognisedInProfitOrLoss contextRef="c10" decimals="-3" unitRef="u1"&gt;160000&lt;/e:ImpairmentLossesOfPropertyPlantAndEquipmentAndIntangibleAssetsRecognisedInProfitOrLoss&gt;</v>
      </c>
    </row>
    <row r="29" spans="1:16" x14ac:dyDescent="0.25">
      <c r="A29" t="s">
        <v>157</v>
      </c>
      <c r="B29" s="104">
        <v>17</v>
      </c>
      <c r="C29">
        <v>21</v>
      </c>
      <c r="D29" s="108" t="s">
        <v>158</v>
      </c>
      <c r="E29">
        <f t="shared" si="6"/>
        <v>1</v>
      </c>
      <c r="F29">
        <f t="shared" si="1"/>
        <v>104</v>
      </c>
      <c r="G29">
        <f t="shared" si="2"/>
        <v>111</v>
      </c>
      <c r="H29">
        <f t="shared" si="3"/>
        <v>171</v>
      </c>
      <c r="J29" t="str">
        <f t="shared" si="4"/>
        <v>&lt;d:WritedownsOfCurrentAssetsOtherThanCurrentFinancialAssets contextRef="c10" decimals="-3" unitRef="u1"&gt;</v>
      </c>
      <c r="K29" s="106">
        <f>Regnskabsstatistik!F32*1000</f>
        <v>170000</v>
      </c>
      <c r="L29" t="str">
        <f t="shared" si="5"/>
        <v>&lt;/d:WritedownsOfCurrentAssetsOtherThanCurrentFinancialAssets&gt;</v>
      </c>
      <c r="P29" s="105" t="str">
        <f t="shared" si="0"/>
        <v>&lt;d:WritedownsOfCurrentAssetsOtherThanCurrentFinancialAssets contextRef="c10" decimals="-3" unitRef="u1"&gt;170000&lt;/d:WritedownsOfCurrentAssetsOtherThanCurrentFinancialAssets&gt;</v>
      </c>
    </row>
    <row r="30" spans="1:16" x14ac:dyDescent="0.25">
      <c r="A30" t="s">
        <v>159</v>
      </c>
      <c r="B30" s="104">
        <v>18</v>
      </c>
      <c r="C30">
        <v>22</v>
      </c>
      <c r="D30" s="108" t="s">
        <v>160</v>
      </c>
      <c r="E30">
        <f t="shared" si="6"/>
        <v>1</v>
      </c>
      <c r="F30">
        <f t="shared" si="1"/>
        <v>85</v>
      </c>
      <c r="G30">
        <f t="shared" si="2"/>
        <v>94</v>
      </c>
      <c r="H30">
        <f t="shared" si="3"/>
        <v>135</v>
      </c>
      <c r="J30" t="str">
        <f t="shared" si="4"/>
        <v>&lt;e:OtherOperatingChargesOfNontradingType contextRef="c10" decimals="-3" unitRef="u1"&gt;</v>
      </c>
      <c r="K30" s="106">
        <f>Regnskabsstatistik!F33*1000</f>
        <v>180000</v>
      </c>
      <c r="L30" t="str">
        <f t="shared" si="5"/>
        <v>&lt;/e:OtherOperatingChargesOfNontradingType&gt;</v>
      </c>
      <c r="P30" s="105" t="str">
        <f t="shared" si="0"/>
        <v>&lt;e:OtherOperatingChargesOfNontradingType contextRef="c10" decimals="-3" unitRef="u1"&gt;180000&lt;/e:OtherOperatingChargesOfNontradingType&gt;</v>
      </c>
    </row>
    <row r="31" spans="1:16" x14ac:dyDescent="0.25">
      <c r="A31" t="s">
        <v>161</v>
      </c>
      <c r="B31" s="104">
        <v>19</v>
      </c>
      <c r="C31">
        <v>23</v>
      </c>
      <c r="D31" s="108" t="s">
        <v>162</v>
      </c>
      <c r="E31">
        <f t="shared" si="6"/>
        <v>1</v>
      </c>
      <c r="F31">
        <f t="shared" si="1"/>
        <v>94</v>
      </c>
      <c r="G31">
        <f t="shared" si="2"/>
        <v>103</v>
      </c>
      <c r="H31">
        <f t="shared" si="3"/>
        <v>153</v>
      </c>
      <c r="J31" t="str">
        <f t="shared" si="4"/>
        <v>&lt;e:ProfitLossBeforeFinancialAndExtraordinaryItems contextRef="c10" decimals="-3" unitRef="u1"&gt;</v>
      </c>
      <c r="K31" s="106">
        <f>Regnskabsstatistik!F34*1000</f>
        <v>190000</v>
      </c>
      <c r="L31" t="str">
        <f t="shared" si="5"/>
        <v>&lt;/e:ProfitLossBeforeFinancialAndExtraordinaryItems&gt;</v>
      </c>
      <c r="P31" s="105" t="str">
        <f t="shared" si="0"/>
        <v>&lt;e:ProfitLossBeforeFinancialAndExtraordinaryItems contextRef="c10" decimals="-3" unitRef="u1"&gt;190000&lt;/e:ProfitLossBeforeFinancialAndExtraordinaryItems&gt;</v>
      </c>
    </row>
    <row r="32" spans="1:16" x14ac:dyDescent="0.25">
      <c r="A32" t="s">
        <v>163</v>
      </c>
      <c r="B32" s="104">
        <v>20</v>
      </c>
      <c r="C32">
        <v>24</v>
      </c>
      <c r="D32" s="108" t="s">
        <v>164</v>
      </c>
      <c r="E32">
        <f t="shared" si="6"/>
        <v>1</v>
      </c>
      <c r="F32">
        <f t="shared" si="1"/>
        <v>80</v>
      </c>
      <c r="G32">
        <f t="shared" si="2"/>
        <v>87</v>
      </c>
      <c r="H32">
        <f t="shared" si="3"/>
        <v>123</v>
      </c>
      <c r="J32" t="str">
        <f t="shared" si="4"/>
        <v>&lt;e:IncomeFromParticipatingInterests contextRef="c10" decimals="-3" unitRef="u1"&gt;</v>
      </c>
      <c r="K32" s="106">
        <f>Regnskabsstatistik!F36*1000</f>
        <v>200000</v>
      </c>
      <c r="L32" t="str">
        <f t="shared" si="5"/>
        <v>&lt;/e:IncomeFromParticipatingInterests&gt;</v>
      </c>
      <c r="P32" s="105" t="str">
        <f t="shared" si="0"/>
        <v>&lt;e:IncomeFromParticipatingInterests contextRef="c10" decimals="-3" unitRef="u1"&gt;200000&lt;/e:IncomeFromParticipatingInterests&gt;</v>
      </c>
    </row>
    <row r="33" spans="1:16" x14ac:dyDescent="0.25">
      <c r="A33" t="s">
        <v>165</v>
      </c>
      <c r="B33" s="104">
        <v>21</v>
      </c>
      <c r="C33">
        <v>25</v>
      </c>
      <c r="D33" s="108" t="s">
        <v>166</v>
      </c>
      <c r="E33">
        <f t="shared" si="6"/>
        <v>1</v>
      </c>
      <c r="F33">
        <f t="shared" si="1"/>
        <v>107</v>
      </c>
      <c r="G33">
        <f t="shared" si="2"/>
        <v>113</v>
      </c>
      <c r="H33">
        <f t="shared" si="3"/>
        <v>176</v>
      </c>
      <c r="J33" t="str">
        <f t="shared" si="4"/>
        <v>&lt;e:InterestReceivedOnNoncurrentFinancialAssetsAndCurrentAssets contextRef="c10" decimals="-3" unitRef="u1"&gt;</v>
      </c>
      <c r="K33" s="106">
        <f>Regnskabsstatistik!F37*1000</f>
        <v>210000</v>
      </c>
      <c r="L33" t="str">
        <f t="shared" si="5"/>
        <v>&lt;/e:InterestReceivedOnNoncurrentFinancialAssetsAndCurrentAssets&gt;</v>
      </c>
      <c r="P33" s="105" t="str">
        <f t="shared" si="0"/>
        <v>&lt;e:InterestReceivedOnNoncurrentFinancialAssetsAndCurrentAssets contextRef="c10" decimals="-3" unitRef="u1"&gt;210000&lt;/e:InterestReceivedOnNoncurrentFinancialAssetsAndCurrentAssets&gt;</v>
      </c>
    </row>
    <row r="34" spans="1:16" x14ac:dyDescent="0.25">
      <c r="A34" t="s">
        <v>167</v>
      </c>
      <c r="B34" s="104">
        <v>22</v>
      </c>
      <c r="C34">
        <v>26</v>
      </c>
      <c r="D34" s="108" t="s">
        <v>168</v>
      </c>
      <c r="E34">
        <f t="shared" si="6"/>
        <v>1</v>
      </c>
      <c r="F34">
        <f t="shared" si="1"/>
        <v>75</v>
      </c>
      <c r="G34">
        <f t="shared" si="2"/>
        <v>82</v>
      </c>
      <c r="H34">
        <f t="shared" si="3"/>
        <v>113</v>
      </c>
      <c r="J34" t="str">
        <f t="shared" si="4"/>
        <v>&lt;d:ImpairmentOfFinancialAssets contextRef="c10" decimals="-3" unitRef="u1"&gt;</v>
      </c>
      <c r="K34" s="106">
        <f>Regnskabsstatistik!F38*1000</f>
        <v>220000</v>
      </c>
      <c r="L34" t="str">
        <f t="shared" si="5"/>
        <v>&lt;/d:ImpairmentOfFinancialAssets&gt;</v>
      </c>
      <c r="P34" s="105" t="str">
        <f t="shared" si="0"/>
        <v>&lt;d:ImpairmentOfFinancialAssets contextRef="c10" decimals="-3" unitRef="u1"&gt;220000&lt;/d:ImpairmentOfFinancialAssets&gt;</v>
      </c>
    </row>
    <row r="35" spans="1:16" x14ac:dyDescent="0.25">
      <c r="A35" t="s">
        <v>169</v>
      </c>
      <c r="B35" s="104">
        <v>23</v>
      </c>
      <c r="C35">
        <v>27</v>
      </c>
      <c r="D35" s="108" t="s">
        <v>170</v>
      </c>
      <c r="E35">
        <f t="shared" si="6"/>
        <v>1</v>
      </c>
      <c r="F35">
        <f t="shared" si="1"/>
        <v>80</v>
      </c>
      <c r="G35">
        <f t="shared" si="2"/>
        <v>87</v>
      </c>
      <c r="H35">
        <f t="shared" si="3"/>
        <v>123</v>
      </c>
      <c r="J35" t="str">
        <f t="shared" si="4"/>
        <v>&lt;e:InterestPayableAndSimilarCharges contextRef="c10" decimals="-3" unitRef="u1"&gt;</v>
      </c>
      <c r="K35" s="106">
        <f>Regnskabsstatistik!F39*1000</f>
        <v>230000</v>
      </c>
      <c r="L35" t="str">
        <f t="shared" si="5"/>
        <v>&lt;/e:InterestPayableAndSimilarCharges&gt;</v>
      </c>
      <c r="P35" s="105" t="str">
        <f t="shared" ref="P35:P66" si="7">+J35&amp;K35&amp;L35</f>
        <v>&lt;e:InterestPayableAndSimilarCharges contextRef="c10" decimals="-3" unitRef="u1"&gt;230000&lt;/e:InterestPayableAndSimilarCharges&gt;</v>
      </c>
    </row>
    <row r="36" spans="1:16" x14ac:dyDescent="0.25">
      <c r="A36" t="s">
        <v>171</v>
      </c>
      <c r="B36" s="104">
        <v>24</v>
      </c>
      <c r="C36">
        <v>28</v>
      </c>
      <c r="D36" s="108" t="s">
        <v>172</v>
      </c>
      <c r="E36">
        <f t="shared" si="6"/>
        <v>1</v>
      </c>
      <c r="F36">
        <f t="shared" si="1"/>
        <v>89</v>
      </c>
      <c r="G36">
        <f t="shared" si="2"/>
        <v>97</v>
      </c>
      <c r="H36">
        <f t="shared" si="3"/>
        <v>142</v>
      </c>
      <c r="J36" t="str">
        <f t="shared" si="4"/>
        <v>&lt;d:ProfitLossFromOrdinaryActivitiesBeforeTax contextRef="c10" decimals="-3" unitRef="u1"&gt;</v>
      </c>
      <c r="K36" s="106">
        <f>Regnskabsstatistik!F40*1000</f>
        <v>240000</v>
      </c>
      <c r="L36" t="str">
        <f t="shared" si="5"/>
        <v>&lt;/d:ProfitLossFromOrdinaryActivitiesBeforeTax&gt;</v>
      </c>
      <c r="P36" s="105" t="str">
        <f t="shared" si="7"/>
        <v>&lt;d:ProfitLossFromOrdinaryActivitiesBeforeTax contextRef="c10" decimals="-3" unitRef="u1"&gt;240000&lt;/d:ProfitLossFromOrdinaryActivitiesBeforeTax&gt;</v>
      </c>
    </row>
    <row r="37" spans="1:16" x14ac:dyDescent="0.25">
      <c r="A37" t="s">
        <v>173</v>
      </c>
      <c r="B37" s="104">
        <v>25</v>
      </c>
      <c r="C37">
        <v>29</v>
      </c>
      <c r="D37" s="108" t="s">
        <v>174</v>
      </c>
      <c r="E37">
        <f t="shared" si="6"/>
        <v>1</v>
      </c>
      <c r="F37">
        <f t="shared" si="1"/>
        <v>58</v>
      </c>
      <c r="G37">
        <f t="shared" si="2"/>
        <v>65</v>
      </c>
      <c r="H37">
        <f t="shared" si="3"/>
        <v>79</v>
      </c>
      <c r="J37" t="str">
        <f t="shared" si="4"/>
        <v>&lt;d:TaxExpense contextRef="c10" decimals="-3" unitRef="u1"&gt;</v>
      </c>
      <c r="K37" s="106">
        <f>Regnskabsstatistik!F42*1000</f>
        <v>250000</v>
      </c>
      <c r="L37" t="str">
        <f t="shared" si="5"/>
        <v>&lt;/d:TaxExpense&gt;</v>
      </c>
      <c r="P37" s="105" t="str">
        <f t="shared" si="7"/>
        <v>&lt;d:TaxExpense contextRef="c10" decimals="-3" unitRef="u1"&gt;250000&lt;/d:TaxExpense&gt;</v>
      </c>
    </row>
    <row r="38" spans="1:16" x14ac:dyDescent="0.25">
      <c r="A38" t="s">
        <v>175</v>
      </c>
      <c r="B38" s="104">
        <v>26</v>
      </c>
      <c r="C38">
        <v>30</v>
      </c>
      <c r="D38" s="108" t="s">
        <v>176</v>
      </c>
      <c r="E38">
        <f t="shared" si="6"/>
        <v>1</v>
      </c>
      <c r="F38">
        <f t="shared" si="1"/>
        <v>58</v>
      </c>
      <c r="G38">
        <f t="shared" si="2"/>
        <v>66</v>
      </c>
      <c r="H38">
        <f t="shared" si="3"/>
        <v>80</v>
      </c>
      <c r="J38" t="str">
        <f t="shared" si="4"/>
        <v>&lt;d:ProfitLoss contextRef="c10" decimals="-3" unitRef="u1"&gt;</v>
      </c>
      <c r="K38" s="106">
        <f>Regnskabsstatistik!F44*1000</f>
        <v>260000</v>
      </c>
      <c r="L38" t="str">
        <f t="shared" si="5"/>
        <v>&lt;/d:ProfitLoss&gt;</v>
      </c>
      <c r="P38" s="105" t="str">
        <f t="shared" si="7"/>
        <v>&lt;d:ProfitLoss contextRef="c10" decimals="-3" unitRef="u1"&gt;260000&lt;/d:ProfitLoss&gt;</v>
      </c>
    </row>
    <row r="39" spans="1:16" x14ac:dyDescent="0.25">
      <c r="A39" t="s">
        <v>177</v>
      </c>
      <c r="B39" s="104">
        <v>27</v>
      </c>
      <c r="C39">
        <v>31</v>
      </c>
      <c r="D39" s="108" t="s">
        <v>178</v>
      </c>
      <c r="E39">
        <f t="shared" si="6"/>
        <v>1</v>
      </c>
      <c r="F39">
        <f t="shared" si="1"/>
        <v>75</v>
      </c>
      <c r="G39">
        <f t="shared" si="2"/>
        <v>77</v>
      </c>
      <c r="H39">
        <f t="shared" si="3"/>
        <v>108</v>
      </c>
      <c r="J39" t="str">
        <f t="shared" si="4"/>
        <v>&lt;e:ProfitRetainedLossSustained contextRef="c10" decimals="-3" unitRef="u1"&gt;</v>
      </c>
      <c r="K39" s="106">
        <f>Regnskabsstatistik!F47*1000</f>
        <v>270000</v>
      </c>
      <c r="L39" t="str">
        <f t="shared" si="5"/>
        <v>&lt;/e:ProfitRetainedLossSustained&gt;</v>
      </c>
      <c r="P39" s="105" t="str">
        <f t="shared" si="7"/>
        <v>&lt;e:ProfitRetainedLossSustained contextRef="c10" decimals="-3" unitRef="u1"&gt;270000&lt;/e:ProfitRetainedLossSustained&gt;</v>
      </c>
    </row>
    <row r="40" spans="1:16" x14ac:dyDescent="0.25">
      <c r="A40" t="s">
        <v>179</v>
      </c>
      <c r="B40" s="104">
        <v>28</v>
      </c>
      <c r="C40">
        <v>32</v>
      </c>
      <c r="D40" s="108" t="s">
        <v>180</v>
      </c>
      <c r="E40">
        <f t="shared" si="6"/>
        <v>1</v>
      </c>
      <c r="F40">
        <f t="shared" si="1"/>
        <v>97</v>
      </c>
      <c r="G40">
        <f t="shared" si="2"/>
        <v>99</v>
      </c>
      <c r="H40">
        <f t="shared" si="3"/>
        <v>152</v>
      </c>
      <c r="J40" t="str">
        <f t="shared" si="4"/>
        <v>&lt;e:DividendsToShareholdersAndSimilarPaymentsToOwners contextRef="c10" decimals="-3" unitRef="u1"&gt;</v>
      </c>
      <c r="K40" s="106">
        <f>Regnskabsstatistik!F48*1000</f>
        <v>280000</v>
      </c>
      <c r="L40" t="str">
        <f t="shared" si="5"/>
        <v>&lt;/e:DividendsToShareholdersAndSimilarPaymentsToOwners&gt;</v>
      </c>
      <c r="P40" s="105" t="str">
        <f t="shared" si="7"/>
        <v>&lt;e:DividendsToShareholdersAndSimilarPaymentsToOwners contextRef="c10" decimals="-3" unitRef="u1"&gt;280000&lt;/e:DividendsToShareholdersAndSimilarPaymentsToOwners&gt;</v>
      </c>
    </row>
    <row r="41" spans="1:16" x14ac:dyDescent="0.25">
      <c r="A41" t="s">
        <v>181</v>
      </c>
      <c r="B41" s="104">
        <v>55</v>
      </c>
      <c r="C41">
        <v>68</v>
      </c>
      <c r="D41" s="108" t="s">
        <v>182</v>
      </c>
      <c r="E41">
        <f t="shared" si="6"/>
        <v>1</v>
      </c>
      <c r="F41">
        <f t="shared" si="1"/>
        <v>54</v>
      </c>
      <c r="G41">
        <f t="shared" si="2"/>
        <v>63</v>
      </c>
      <c r="H41">
        <f t="shared" si="3"/>
        <v>73</v>
      </c>
      <c r="J41" t="str">
        <f t="shared" si="4"/>
        <v>&lt;d:Equity contextRef="c12" decimals="-3" unitRef="u1"&gt;</v>
      </c>
      <c r="K41" s="106">
        <f>Regnskabsstatistik!F57*1000</f>
        <v>550000</v>
      </c>
      <c r="L41" t="str">
        <f t="shared" si="5"/>
        <v>&lt;/d:Equity&gt;</v>
      </c>
      <c r="P41" s="105" t="str">
        <f t="shared" si="7"/>
        <v>&lt;d:Equity contextRef="c12" decimals="-3" unitRef="u1"&gt;550000&lt;/d:Equity&gt;</v>
      </c>
    </row>
    <row r="42" spans="1:16" x14ac:dyDescent="0.25">
      <c r="A42" t="s">
        <v>183</v>
      </c>
      <c r="B42" s="104">
        <v>61</v>
      </c>
      <c r="C42">
        <v>74</v>
      </c>
      <c r="D42" s="108" t="s">
        <v>184</v>
      </c>
      <c r="E42">
        <f t="shared" si="6"/>
        <v>1</v>
      </c>
      <c r="F42">
        <f t="shared" si="1"/>
        <v>68</v>
      </c>
      <c r="G42">
        <f t="shared" si="2"/>
        <v>78</v>
      </c>
      <c r="H42">
        <f t="shared" si="3"/>
        <v>102</v>
      </c>
      <c r="J42" t="str">
        <f t="shared" si="4"/>
        <v>&lt;d:LiabilitiesAndEquity contextRef="c12" decimals="-3" unitRef="u1"&gt;</v>
      </c>
      <c r="K42" s="106">
        <f>Regnskabsstatistik!F59*1000</f>
        <v>610000</v>
      </c>
      <c r="L42" t="str">
        <f t="shared" si="5"/>
        <v>&lt;/d:LiabilitiesAndEquity&gt;</v>
      </c>
      <c r="P42" s="105" t="str">
        <f t="shared" si="7"/>
        <v>&lt;d:LiabilitiesAndEquity contextRef="c12" decimals="-3" unitRef="u1"&gt;610000&lt;/d:LiabilitiesAndEquity&gt;</v>
      </c>
    </row>
    <row r="43" spans="1:16" x14ac:dyDescent="0.25">
      <c r="A43" t="s">
        <v>185</v>
      </c>
      <c r="B43" s="104">
        <v>62</v>
      </c>
      <c r="C43">
        <v>75</v>
      </c>
      <c r="D43" s="108" t="s">
        <v>186</v>
      </c>
      <c r="E43">
        <f t="shared" si="6"/>
        <v>1</v>
      </c>
      <c r="F43">
        <f t="shared" si="1"/>
        <v>86</v>
      </c>
      <c r="G43">
        <f t="shared" si="2"/>
        <v>96</v>
      </c>
      <c r="H43">
        <f t="shared" si="3"/>
        <v>138</v>
      </c>
      <c r="J43" t="str">
        <f t="shared" si="4"/>
        <v>&lt;e:IncreaseInCompletedDevelopmentProjects contextRef="c10" decimals="-3" unitRef="u1"&gt;</v>
      </c>
      <c r="K43" s="106">
        <f>Regnskabsstatistik!F74*1000</f>
        <v>620000</v>
      </c>
      <c r="L43" t="str">
        <f t="shared" si="5"/>
        <v>&lt;/e:IncreaseInCompletedDevelopmentProjects&gt;</v>
      </c>
      <c r="P43" s="105" t="str">
        <f t="shared" si="7"/>
        <v>&lt;e:IncreaseInCompletedDevelopmentProjects contextRef="c10" decimals="-3" unitRef="u1"&gt;620000&lt;/e:IncreaseInCompletedDevelopmentProjects&gt;</v>
      </c>
    </row>
    <row r="44" spans="1:16" x14ac:dyDescent="0.25">
      <c r="A44" t="s">
        <v>187</v>
      </c>
      <c r="B44" s="104">
        <v>63</v>
      </c>
      <c r="C44">
        <v>76</v>
      </c>
      <c r="D44" s="108" t="s">
        <v>188</v>
      </c>
      <c r="E44">
        <f t="shared" si="6"/>
        <v>1</v>
      </c>
      <c r="F44">
        <f t="shared" si="1"/>
        <v>113</v>
      </c>
      <c r="G44">
        <f t="shared" si="2"/>
        <v>123</v>
      </c>
      <c r="H44">
        <f t="shared" si="3"/>
        <v>192</v>
      </c>
      <c r="J44" t="str">
        <f t="shared" si="4"/>
        <v>&lt;e:AcquiredConcessionsPatentsLicencesTrademarksAndOtherSimilarRights contextRef="c10" decimals="-3" unitRef="u1"&gt;</v>
      </c>
      <c r="K44" s="106">
        <f>Regnskabsstatistik!F75*1000</f>
        <v>630000</v>
      </c>
      <c r="L44" t="str">
        <f t="shared" si="5"/>
        <v>&lt;/e:AcquiredConcessionsPatentsLicencesTrademarksAndOtherSimilarRights&gt;</v>
      </c>
      <c r="P44" s="105" t="str">
        <f t="shared" si="7"/>
        <v>&lt;e:AcquiredConcessionsPatentsLicencesTrademarksAndOtherSimilarRights contextRef="c10" decimals="-3" unitRef="u1"&gt;630000&lt;/e:AcquiredConcessionsPatentsLicencesTrademarksAndOtherSimilarRights&gt;</v>
      </c>
    </row>
    <row r="45" spans="1:16" x14ac:dyDescent="0.25">
      <c r="A45" t="s">
        <v>189</v>
      </c>
      <c r="B45" s="104">
        <v>64</v>
      </c>
      <c r="C45">
        <v>77</v>
      </c>
      <c r="D45" s="108" t="s">
        <v>190</v>
      </c>
      <c r="E45">
        <f t="shared" si="6"/>
        <v>1</v>
      </c>
      <c r="F45">
        <f t="shared" si="1"/>
        <v>66</v>
      </c>
      <c r="G45">
        <f t="shared" si="2"/>
        <v>75</v>
      </c>
      <c r="H45">
        <f t="shared" si="3"/>
        <v>97</v>
      </c>
      <c r="J45" t="str">
        <f t="shared" si="4"/>
        <v>&lt;e:PurchaseOfSoftware contextRef="c10" decimals="-3" unitRef="u1"&gt;</v>
      </c>
      <c r="K45" s="106">
        <f>Regnskabsstatistik!F76*1000</f>
        <v>640000</v>
      </c>
      <c r="L45" t="str">
        <f t="shared" si="5"/>
        <v>&lt;/e:PurchaseOfSoftware&gt;</v>
      </c>
      <c r="P45" s="105" t="str">
        <f t="shared" si="7"/>
        <v>&lt;e:PurchaseOfSoftware contextRef="c10" decimals="-3" unitRef="u1"&gt;640000&lt;/e:PurchaseOfSoftware&gt;</v>
      </c>
    </row>
    <row r="46" spans="1:16" x14ac:dyDescent="0.25">
      <c r="A46" t="s">
        <v>191</v>
      </c>
      <c r="B46" s="104">
        <v>65</v>
      </c>
      <c r="C46">
        <v>78</v>
      </c>
      <c r="D46" s="108" t="s">
        <v>192</v>
      </c>
      <c r="E46">
        <f t="shared" si="6"/>
        <v>1</v>
      </c>
      <c r="F46">
        <f t="shared" si="1"/>
        <v>66</v>
      </c>
      <c r="G46">
        <f t="shared" si="2"/>
        <v>74</v>
      </c>
      <c r="H46">
        <f t="shared" si="3"/>
        <v>96</v>
      </c>
      <c r="J46" t="str">
        <f t="shared" si="4"/>
        <v>&lt;e:PurchaseOfGoodwill contextRef="c10" decimals="-3" unitRef="u1"&gt;</v>
      </c>
      <c r="K46" s="106">
        <f>Regnskabsstatistik!F77*1000</f>
        <v>650000</v>
      </c>
      <c r="L46" t="str">
        <f t="shared" si="5"/>
        <v>&lt;/e:PurchaseOfGoodwill&gt;</v>
      </c>
      <c r="P46" s="105" t="str">
        <f t="shared" si="7"/>
        <v>&lt;e:PurchaseOfGoodwill contextRef="c10" decimals="-3" unitRef="u1"&gt;650000&lt;/e:PurchaseOfGoodwill&gt;</v>
      </c>
    </row>
    <row r="47" spans="1:16" x14ac:dyDescent="0.25">
      <c r="A47" t="s">
        <v>193</v>
      </c>
      <c r="B47" s="104">
        <v>66</v>
      </c>
      <c r="C47">
        <v>79</v>
      </c>
      <c r="D47" s="108" t="s">
        <v>194</v>
      </c>
      <c r="E47">
        <f t="shared" si="6"/>
        <v>1</v>
      </c>
      <c r="F47">
        <f t="shared" si="1"/>
        <v>74</v>
      </c>
      <c r="G47">
        <f t="shared" si="2"/>
        <v>82</v>
      </c>
      <c r="H47">
        <f t="shared" si="3"/>
        <v>112</v>
      </c>
      <c r="J47" t="str">
        <f t="shared" si="4"/>
        <v>&lt;e:IntangibleAssetsInProgress contextRef="c10" decimals="-3" unitRef="u1"&gt;</v>
      </c>
      <c r="K47" s="106">
        <f>Regnskabsstatistik!F78*1000</f>
        <v>660000</v>
      </c>
      <c r="L47" t="str">
        <f t="shared" si="5"/>
        <v>&lt;/e:IntangibleAssetsInProgress&gt;</v>
      </c>
      <c r="P47" s="105" t="str">
        <f t="shared" si="7"/>
        <v>&lt;e:IntangibleAssetsInProgress contextRef="c10" decimals="-3" unitRef="u1"&gt;660000&lt;/e:IntangibleAssetsInProgress&gt;</v>
      </c>
    </row>
    <row r="48" spans="1:16" x14ac:dyDescent="0.25">
      <c r="A48" t="s">
        <v>195</v>
      </c>
      <c r="B48" s="104">
        <v>67</v>
      </c>
      <c r="C48">
        <v>80</v>
      </c>
      <c r="D48" s="108" t="s">
        <v>196</v>
      </c>
      <c r="E48">
        <f t="shared" si="6"/>
        <v>1</v>
      </c>
      <c r="F48">
        <f t="shared" si="1"/>
        <v>75</v>
      </c>
      <c r="G48">
        <f t="shared" si="2"/>
        <v>84</v>
      </c>
      <c r="H48">
        <f t="shared" si="3"/>
        <v>115</v>
      </c>
      <c r="J48" t="str">
        <f t="shared" si="4"/>
        <v>&lt;d:AdditionsToIntangibleAssets contextRef="c10" decimals="-3" unitRef="u1"&gt;</v>
      </c>
      <c r="K48" s="106">
        <f>Regnskabsstatistik!F79*1000</f>
        <v>670000</v>
      </c>
      <c r="L48" t="str">
        <f t="shared" si="5"/>
        <v>&lt;/d:AdditionsToIntangibleAssets&gt;</v>
      </c>
      <c r="P48" s="105" t="str">
        <f t="shared" si="7"/>
        <v>&lt;d:AdditionsToIntangibleAssets contextRef="c10" decimals="-3" unitRef="u1"&gt;670000&lt;/d:AdditionsToIntangibleAssets&gt;</v>
      </c>
    </row>
    <row r="49" spans="1:16" x14ac:dyDescent="0.25">
      <c r="A49" t="s">
        <v>197</v>
      </c>
      <c r="B49" s="104">
        <v>68</v>
      </c>
      <c r="C49">
        <v>81</v>
      </c>
      <c r="D49" s="108" t="s">
        <v>198</v>
      </c>
      <c r="E49">
        <f t="shared" si="6"/>
        <v>1</v>
      </c>
      <c r="F49">
        <f t="shared" si="1"/>
        <v>80</v>
      </c>
      <c r="G49">
        <f t="shared" si="2"/>
        <v>87</v>
      </c>
      <c r="H49">
        <f t="shared" si="3"/>
        <v>123</v>
      </c>
      <c r="J49" t="str">
        <f t="shared" si="4"/>
        <v>&lt;e:PurchaseOfBuildingsIncludingLand contextRef="c10" decimals="-3" unitRef="u1"&gt;</v>
      </c>
      <c r="K49" s="106">
        <f>Regnskabsstatistik!F81*1000</f>
        <v>680000</v>
      </c>
      <c r="L49" t="str">
        <f t="shared" si="5"/>
        <v>&lt;/e:PurchaseOfBuildingsIncludingLand&gt;</v>
      </c>
      <c r="P49" s="105" t="str">
        <f t="shared" si="7"/>
        <v>&lt;e:PurchaseOfBuildingsIncludingLand contextRef="c10" decimals="-3" unitRef="u1"&gt;680000&lt;/e:PurchaseOfBuildingsIncludingLand&gt;</v>
      </c>
    </row>
    <row r="50" spans="1:16" x14ac:dyDescent="0.25">
      <c r="A50" t="s">
        <v>199</v>
      </c>
      <c r="B50" s="104">
        <v>69</v>
      </c>
      <c r="C50">
        <v>82</v>
      </c>
      <c r="D50" s="108" t="s">
        <v>200</v>
      </c>
      <c r="E50">
        <f t="shared" si="6"/>
        <v>1</v>
      </c>
      <c r="F50">
        <f t="shared" si="1"/>
        <v>84</v>
      </c>
      <c r="G50">
        <f t="shared" si="2"/>
        <v>94</v>
      </c>
      <c r="H50">
        <f t="shared" si="3"/>
        <v>134</v>
      </c>
      <c r="J50" t="str">
        <f t="shared" si="4"/>
        <v>&lt;e:ConstructionOfBuildingsExcludingLand contextRef="c10" decimals="-3" unitRef="u1"&gt;</v>
      </c>
      <c r="K50" s="106">
        <f>Regnskabsstatistik!F82*1000</f>
        <v>690000</v>
      </c>
      <c r="L50" t="str">
        <f t="shared" si="5"/>
        <v>&lt;/e:ConstructionOfBuildingsExcludingLand&gt;</v>
      </c>
      <c r="P50" s="105" t="str">
        <f t="shared" si="7"/>
        <v>&lt;e:ConstructionOfBuildingsExcludingLand contextRef="c10" decimals="-3" unitRef="u1"&gt;690000&lt;/e:ConstructionOfBuildingsExcludingLand&gt;</v>
      </c>
    </row>
    <row r="51" spans="1:16" x14ac:dyDescent="0.25">
      <c r="A51" t="s">
        <v>201</v>
      </c>
      <c r="B51" s="104">
        <v>70</v>
      </c>
      <c r="C51">
        <v>83</v>
      </c>
      <c r="D51" s="108" t="s">
        <v>202</v>
      </c>
      <c r="E51">
        <f t="shared" si="6"/>
        <v>1</v>
      </c>
      <c r="F51">
        <f t="shared" si="1"/>
        <v>74</v>
      </c>
      <c r="G51">
        <f t="shared" si="2"/>
        <v>84</v>
      </c>
      <c r="H51">
        <f t="shared" si="3"/>
        <v>114</v>
      </c>
      <c r="J51" t="str">
        <f t="shared" si="4"/>
        <v>&lt;e:PurchaseOfLandNotBuiltUpon contextRef="c10" decimals="-3" unitRef="u1"&gt;</v>
      </c>
      <c r="K51" s="106">
        <f>Regnskabsstatistik!F83*1000</f>
        <v>700000</v>
      </c>
      <c r="L51" t="str">
        <f t="shared" si="5"/>
        <v>&lt;/e:PurchaseOfLandNotBuiltUpon&gt;</v>
      </c>
      <c r="P51" s="105" t="str">
        <f t="shared" si="7"/>
        <v>&lt;e:PurchaseOfLandNotBuiltUpon contextRef="c10" decimals="-3" unitRef="u1"&gt;700000&lt;/e:PurchaseOfLandNotBuiltUpon&gt;</v>
      </c>
    </row>
    <row r="52" spans="1:16" x14ac:dyDescent="0.25">
      <c r="A52" t="s">
        <v>203</v>
      </c>
      <c r="B52" s="104">
        <v>71</v>
      </c>
      <c r="C52">
        <v>84</v>
      </c>
      <c r="D52" s="108" t="s">
        <v>204</v>
      </c>
      <c r="E52">
        <f t="shared" si="6"/>
        <v>1</v>
      </c>
      <c r="F52">
        <f t="shared" si="1"/>
        <v>101</v>
      </c>
      <c r="G52">
        <f t="shared" si="2"/>
        <v>108</v>
      </c>
      <c r="H52">
        <f t="shared" si="3"/>
        <v>165</v>
      </c>
      <c r="J52" t="str">
        <f t="shared" si="4"/>
        <v>&lt;e:AlterationsAndImprovementsOfBuildingsAndInstallations contextRef="c10" decimals="-3" unitRef="u1"&gt;</v>
      </c>
      <c r="K52" s="106">
        <f>Regnskabsstatistik!F84*1000</f>
        <v>710000</v>
      </c>
      <c r="L52" t="str">
        <f t="shared" si="5"/>
        <v>&lt;/e:AlterationsAndImprovementsOfBuildingsAndInstallations&gt;</v>
      </c>
      <c r="P52" s="105" t="str">
        <f t="shared" si="7"/>
        <v>&lt;e:AlterationsAndImprovementsOfBuildingsAndInstallations contextRef="c10" decimals="-3" unitRef="u1"&gt;710000&lt;/e:AlterationsAndImprovementsOfBuildingsAndInstallations&gt;</v>
      </c>
    </row>
    <row r="53" spans="1:16" x14ac:dyDescent="0.25">
      <c r="A53" t="s">
        <v>205</v>
      </c>
      <c r="B53" s="104">
        <v>72</v>
      </c>
      <c r="C53">
        <v>85</v>
      </c>
      <c r="D53" s="108" t="s">
        <v>206</v>
      </c>
      <c r="E53">
        <f t="shared" si="6"/>
        <v>1</v>
      </c>
      <c r="F53">
        <f t="shared" si="1"/>
        <v>150</v>
      </c>
      <c r="G53">
        <f t="shared" si="2"/>
        <v>156</v>
      </c>
      <c r="H53">
        <f t="shared" si="3"/>
        <v>262</v>
      </c>
      <c r="J53" t="str">
        <f t="shared" si="4"/>
        <v>&lt;e:ConstructionAlterationAndImprovementOfRoadsHarboursSquaresAndSimilarAndDevelopmentAndImprovementOfLand contextRef="c10" decimals="-3" unitRef="u1"&gt;</v>
      </c>
      <c r="K53" s="106">
        <f>Regnskabsstatistik!F85*1000</f>
        <v>720000</v>
      </c>
      <c r="L53" t="str">
        <f t="shared" si="5"/>
        <v>&lt;/e:ConstructionAlterationAndImprovementOfRoadsHarboursSquaresAndSimilarAndDevelopmentAndImprovementOfLand&gt;</v>
      </c>
      <c r="P53" s="105" t="str">
        <f t="shared" si="7"/>
        <v>&lt;e:ConstructionAlterationAndImprovementOfRoadsHarboursSquaresAndSimilarAndDevelopmentAndImprovementOfLand contextRef="c10" decimals="-3" unitRef="u1"&gt;720000&lt;/e:ConstructionAlterationAndImprovementOfRoadsHarboursSquaresAndSimilarAndDevelopmentAndImprovementOfLand&gt;</v>
      </c>
    </row>
    <row r="54" spans="1:16" x14ac:dyDescent="0.25">
      <c r="A54" t="s">
        <v>207</v>
      </c>
      <c r="B54" s="104">
        <v>73</v>
      </c>
      <c r="C54">
        <v>86</v>
      </c>
      <c r="D54" s="108" t="s">
        <v>208</v>
      </c>
      <c r="E54">
        <f t="shared" si="6"/>
        <v>1</v>
      </c>
      <c r="F54">
        <f t="shared" si="1"/>
        <v>68</v>
      </c>
      <c r="G54">
        <f t="shared" si="2"/>
        <v>74</v>
      </c>
      <c r="H54">
        <f t="shared" si="3"/>
        <v>98</v>
      </c>
      <c r="J54" t="str">
        <f t="shared" si="4"/>
        <v>&lt;e:IncreaseOfRealEstate contextRef="c10" decimals="-3" unitRef="u1"&gt;</v>
      </c>
      <c r="K54" s="106">
        <f>Regnskabsstatistik!F86*1000</f>
        <v>730000</v>
      </c>
      <c r="L54" t="str">
        <f t="shared" si="5"/>
        <v>&lt;/e:IncreaseOfRealEstate&gt;</v>
      </c>
      <c r="P54" s="105" t="str">
        <f t="shared" si="7"/>
        <v>&lt;e:IncreaseOfRealEstate contextRef="c10" decimals="-3" unitRef="u1"&gt;730000&lt;/e:IncreaseOfRealEstate&gt;</v>
      </c>
    </row>
    <row r="55" spans="1:16" x14ac:dyDescent="0.25">
      <c r="A55" t="s">
        <v>209</v>
      </c>
      <c r="B55" s="104">
        <v>74</v>
      </c>
      <c r="C55">
        <v>87</v>
      </c>
      <c r="D55" s="108" t="s">
        <v>210</v>
      </c>
      <c r="E55">
        <f t="shared" si="6"/>
        <v>1</v>
      </c>
      <c r="F55">
        <f t="shared" si="1"/>
        <v>90</v>
      </c>
      <c r="G55">
        <f t="shared" si="2"/>
        <v>97</v>
      </c>
      <c r="H55">
        <f t="shared" si="3"/>
        <v>143</v>
      </c>
      <c r="J55" t="str">
        <f t="shared" si="4"/>
        <v>&lt;e:AdditionsToProductionMachineryAndEquipment contextRef="c10" decimals="-3" unitRef="u1"&gt;</v>
      </c>
      <c r="K55" s="106">
        <f>Regnskabsstatistik!F88*1000</f>
        <v>740000</v>
      </c>
      <c r="L55" t="str">
        <f t="shared" si="5"/>
        <v>&lt;/e:AdditionsToProductionMachineryAndEquipment&gt;</v>
      </c>
      <c r="P55" s="105" t="str">
        <f t="shared" si="7"/>
        <v>&lt;e:AdditionsToProductionMachineryAndEquipment contextRef="c10" decimals="-3" unitRef="u1"&gt;740000&lt;/e:AdditionsToProductionMachineryAndEquipment&gt;</v>
      </c>
    </row>
    <row r="56" spans="1:16" x14ac:dyDescent="0.25">
      <c r="A56" t="s">
        <v>211</v>
      </c>
      <c r="B56" s="104">
        <v>75</v>
      </c>
      <c r="C56">
        <v>88</v>
      </c>
      <c r="D56" s="108" t="s">
        <v>212</v>
      </c>
      <c r="E56">
        <f t="shared" si="6"/>
        <v>1</v>
      </c>
      <c r="F56">
        <f t="shared" si="1"/>
        <v>104</v>
      </c>
      <c r="G56">
        <f t="shared" si="2"/>
        <v>111</v>
      </c>
      <c r="H56">
        <f t="shared" si="3"/>
        <v>171</v>
      </c>
      <c r="J56" t="str">
        <f t="shared" si="4"/>
        <v>&lt;e:AdditionsToOtherPlantOperatingAssetsFixturesAndFurniture contextRef="c10" decimals="-3" unitRef="u1"&gt;</v>
      </c>
      <c r="K56" s="106">
        <f>Regnskabsstatistik!F89*1000</f>
        <v>750000</v>
      </c>
      <c r="L56" t="str">
        <f t="shared" si="5"/>
        <v>&lt;/e:AdditionsToOtherPlantOperatingAssetsFixturesAndFurniture&gt;</v>
      </c>
      <c r="P56" s="105" t="str">
        <f t="shared" si="7"/>
        <v>&lt;e:AdditionsToOtherPlantOperatingAssetsFixturesAndFurniture contextRef="c10" decimals="-3" unitRef="u1"&gt;750000&lt;/e:AdditionsToOtherPlantOperatingAssetsFixturesAndFurniture&gt;</v>
      </c>
    </row>
    <row r="57" spans="1:16" x14ac:dyDescent="0.25">
      <c r="A57" t="s">
        <v>213</v>
      </c>
      <c r="B57" s="104">
        <v>76</v>
      </c>
      <c r="C57">
        <v>89</v>
      </c>
      <c r="D57" s="108" t="s">
        <v>214</v>
      </c>
      <c r="E57">
        <f t="shared" si="6"/>
        <v>1</v>
      </c>
      <c r="F57">
        <f t="shared" si="1"/>
        <v>84</v>
      </c>
      <c r="G57">
        <f t="shared" si="2"/>
        <v>91</v>
      </c>
      <c r="H57">
        <f t="shared" si="3"/>
        <v>131</v>
      </c>
      <c r="J57" t="str">
        <f t="shared" si="4"/>
        <v>&lt;e:IncreaseOfMachineryPlantAndEquipment contextRef="c10" decimals="-3" unitRef="u1"&gt;</v>
      </c>
      <c r="K57" s="106">
        <f>Regnskabsstatistik!F90*1000</f>
        <v>760000</v>
      </c>
      <c r="L57" t="str">
        <f t="shared" si="5"/>
        <v>&lt;/e:IncreaseOfMachineryPlantAndEquipment&gt;</v>
      </c>
      <c r="P57" s="105" t="str">
        <f t="shared" si="7"/>
        <v>&lt;e:IncreaseOfMachineryPlantAndEquipment contextRef="c10" decimals="-3" unitRef="u1"&gt;760000&lt;/e:IncreaseOfMachineryPlantAndEquipment&gt;</v>
      </c>
    </row>
    <row r="58" spans="1:16" x14ac:dyDescent="0.25">
      <c r="A58" t="s">
        <v>215</v>
      </c>
      <c r="B58" s="104">
        <v>77</v>
      </c>
      <c r="C58">
        <v>90</v>
      </c>
      <c r="D58" s="108" t="s">
        <v>216</v>
      </c>
      <c r="E58">
        <f t="shared" si="6"/>
        <v>1</v>
      </c>
      <c r="F58">
        <f t="shared" si="1"/>
        <v>136</v>
      </c>
      <c r="G58">
        <f t="shared" si="2"/>
        <v>143</v>
      </c>
      <c r="H58">
        <f t="shared" si="3"/>
        <v>235</v>
      </c>
      <c r="J58" t="str">
        <f t="shared" si="4"/>
        <v>&lt;e:AdditionsToPropertyPlantAndEquipmentInProgressAndPrepaymentsForPropertyPlantAndEquipment contextRef="c10" decimals="-3" unitRef="u1"&gt;</v>
      </c>
      <c r="K58" s="106">
        <f>Regnskabsstatistik!F92*1000</f>
        <v>770000</v>
      </c>
      <c r="L58" t="str">
        <f t="shared" si="5"/>
        <v>&lt;/e:AdditionsToPropertyPlantAndEquipmentInProgressAndPrepaymentsForPropertyPlantAndEquipment&gt;</v>
      </c>
      <c r="P58" s="105" t="str">
        <f t="shared" si="7"/>
        <v>&lt;e:AdditionsToPropertyPlantAndEquipmentInProgressAndPrepaymentsForPropertyPlantAndEquipment contextRef="c10" decimals="-3" unitRef="u1"&gt;770000&lt;/e:AdditionsToPropertyPlantAndEquipmentInProgressAndPrepaymentsForPropertyPlantAndEquipment&gt;</v>
      </c>
    </row>
    <row r="59" spans="1:16" x14ac:dyDescent="0.25">
      <c r="A59" t="s">
        <v>217</v>
      </c>
      <c r="B59" s="104">
        <v>78</v>
      </c>
      <c r="C59">
        <v>91</v>
      </c>
      <c r="D59" s="108" t="s">
        <v>218</v>
      </c>
      <c r="E59">
        <f t="shared" si="6"/>
        <v>1</v>
      </c>
      <c r="F59">
        <f t="shared" si="1"/>
        <v>75</v>
      </c>
      <c r="G59">
        <f t="shared" si="2"/>
        <v>82</v>
      </c>
      <c r="H59">
        <f t="shared" si="3"/>
        <v>113</v>
      </c>
      <c r="J59" t="str">
        <f t="shared" si="4"/>
        <v>&lt;e:AdditionsToNoncurrentAssets contextRef="c10" decimals="-3" unitRef="u1"&gt;</v>
      </c>
      <c r="K59" s="106">
        <f>Regnskabsstatistik!F94*1000</f>
        <v>780000</v>
      </c>
      <c r="L59" t="str">
        <f t="shared" si="5"/>
        <v>&lt;/e:AdditionsToNoncurrentAssets&gt;</v>
      </c>
      <c r="P59" s="105" t="str">
        <f t="shared" si="7"/>
        <v>&lt;e:AdditionsToNoncurrentAssets contextRef="c10" decimals="-3" unitRef="u1"&gt;780000&lt;/e:AdditionsToNoncurrentAssets&gt;</v>
      </c>
    </row>
    <row r="60" spans="1:16" x14ac:dyDescent="0.25">
      <c r="A60" t="s">
        <v>219</v>
      </c>
      <c r="B60" s="104">
        <v>79</v>
      </c>
      <c r="C60">
        <v>92</v>
      </c>
      <c r="D60" s="108" t="s">
        <v>220</v>
      </c>
      <c r="E60">
        <f t="shared" si="6"/>
        <v>1</v>
      </c>
      <c r="F60">
        <f t="shared" si="1"/>
        <v>86</v>
      </c>
      <c r="G60">
        <f t="shared" si="2"/>
        <v>93</v>
      </c>
      <c r="H60">
        <f t="shared" si="3"/>
        <v>135</v>
      </c>
      <c r="J60" t="str">
        <f t="shared" si="4"/>
        <v>&lt;e:DecreaseInCompletedDevelopmentProjects contextRef="c10" decimals="-3" unitRef="u1"&gt;</v>
      </c>
      <c r="K60" s="106">
        <f>Regnskabsstatistik!F101*1000</f>
        <v>790000</v>
      </c>
      <c r="L60" t="str">
        <f t="shared" si="5"/>
        <v>&lt;/e:DecreaseInCompletedDevelopmentProjects&gt;</v>
      </c>
      <c r="P60" s="105" t="str">
        <f t="shared" si="7"/>
        <v>&lt;e:DecreaseInCompletedDevelopmentProjects contextRef="c10" decimals="-3" unitRef="u1"&gt;790000&lt;/e:DecreaseInCompletedDevelopmentProjects&gt;</v>
      </c>
    </row>
    <row r="61" spans="1:16" x14ac:dyDescent="0.25">
      <c r="A61" s="109" t="s">
        <v>221</v>
      </c>
      <c r="B61" s="104">
        <v>80</v>
      </c>
      <c r="C61">
        <v>93</v>
      </c>
      <c r="D61" s="108" t="s">
        <v>222</v>
      </c>
      <c r="E61">
        <f t="shared" si="6"/>
        <v>1</v>
      </c>
      <c r="F61">
        <f t="shared" si="1"/>
        <v>115</v>
      </c>
      <c r="G61">
        <f t="shared" si="2"/>
        <v>122</v>
      </c>
      <c r="H61">
        <f t="shared" si="3"/>
        <v>193</v>
      </c>
      <c r="J61" t="str">
        <f t="shared" si="4"/>
        <v>&lt;e:DecreaseOfConcessionsPatentsLicencesTrademarksAndOtherSimilarRights contextRef="c10" decimals="-3" unitRef="u1"&gt;</v>
      </c>
      <c r="K61" s="106">
        <f>Regnskabsstatistik!F102*1000</f>
        <v>800000</v>
      </c>
      <c r="L61" t="str">
        <f t="shared" si="5"/>
        <v>&lt;/e:DecreaseOfConcessionsPatentsLicencesTrademarksAndOtherSimilarRights&gt;</v>
      </c>
      <c r="P61" s="105" t="str">
        <f t="shared" si="7"/>
        <v>&lt;e:DecreaseOfConcessionsPatentsLicencesTrademarksAndOtherSimilarRights contextRef="c10" decimals="-3" unitRef="u1"&gt;800000&lt;/e:DecreaseOfConcessionsPatentsLicencesTrademarksAndOtherSimilarRights&gt;</v>
      </c>
    </row>
    <row r="62" spans="1:16" x14ac:dyDescent="0.25">
      <c r="A62" t="s">
        <v>223</v>
      </c>
      <c r="B62" s="104">
        <v>81</v>
      </c>
      <c r="C62">
        <v>94</v>
      </c>
      <c r="D62" s="108" t="s">
        <v>224</v>
      </c>
      <c r="E62">
        <f t="shared" si="6"/>
        <v>1</v>
      </c>
      <c r="F62">
        <f t="shared" si="1"/>
        <v>66</v>
      </c>
      <c r="G62">
        <f t="shared" si="2"/>
        <v>73</v>
      </c>
      <c r="H62">
        <f t="shared" si="3"/>
        <v>95</v>
      </c>
      <c r="J62" t="str">
        <f t="shared" si="4"/>
        <v>&lt;e:DisposalOfSoftware contextRef="c10" decimals="-3" unitRef="u1"&gt;</v>
      </c>
      <c r="K62" s="106">
        <f>Regnskabsstatistik!F103*1000</f>
        <v>810000</v>
      </c>
      <c r="L62" t="str">
        <f t="shared" si="5"/>
        <v>&lt;/e:DisposalOfSoftware&gt;</v>
      </c>
      <c r="P62" s="105" t="str">
        <f t="shared" si="7"/>
        <v>&lt;e:DisposalOfSoftware contextRef="c10" decimals="-3" unitRef="u1"&gt;810000&lt;/e:DisposalOfSoftware&gt;</v>
      </c>
    </row>
    <row r="63" spans="1:16" x14ac:dyDescent="0.25">
      <c r="A63" t="s">
        <v>225</v>
      </c>
      <c r="B63" s="104">
        <v>82</v>
      </c>
      <c r="C63">
        <v>95</v>
      </c>
      <c r="D63" s="108" t="s">
        <v>226</v>
      </c>
      <c r="E63">
        <f t="shared" si="6"/>
        <v>1</v>
      </c>
      <c r="F63">
        <f t="shared" si="1"/>
        <v>66</v>
      </c>
      <c r="G63">
        <f t="shared" si="2"/>
        <v>73</v>
      </c>
      <c r="H63">
        <f t="shared" si="3"/>
        <v>95</v>
      </c>
      <c r="J63" t="str">
        <f t="shared" si="4"/>
        <v>&lt;e:DecreaseInGoodwill contextRef="c10" decimals="-3" unitRef="u1"&gt;</v>
      </c>
      <c r="K63" s="106">
        <f>Regnskabsstatistik!F104*1000</f>
        <v>820000</v>
      </c>
      <c r="L63" t="str">
        <f t="shared" si="5"/>
        <v>&lt;/e:DecreaseInGoodwill&gt;</v>
      </c>
      <c r="P63" s="105" t="str">
        <f t="shared" si="7"/>
        <v>&lt;e:DecreaseInGoodwill contextRef="c10" decimals="-3" unitRef="u1"&gt;820000&lt;/e:DecreaseInGoodwill&gt;</v>
      </c>
    </row>
    <row r="64" spans="1:16" x14ac:dyDescent="0.25">
      <c r="A64" t="s">
        <v>227</v>
      </c>
      <c r="B64" s="104">
        <v>83</v>
      </c>
      <c r="C64">
        <v>96</v>
      </c>
      <c r="D64" s="108" t="s">
        <v>228</v>
      </c>
      <c r="E64">
        <f t="shared" si="6"/>
        <v>1</v>
      </c>
      <c r="F64">
        <f t="shared" si="1"/>
        <v>74</v>
      </c>
      <c r="G64">
        <f t="shared" si="2"/>
        <v>81</v>
      </c>
      <c r="H64">
        <f t="shared" si="3"/>
        <v>111</v>
      </c>
      <c r="J64" t="str">
        <f t="shared" si="4"/>
        <v>&lt;e:DecreaseOfIntangibleAssets contextRef="c10" decimals="-3" unitRef="u1"&gt;</v>
      </c>
      <c r="K64" s="106">
        <f>Regnskabsstatistik!F105*1000</f>
        <v>830000</v>
      </c>
      <c r="L64" t="str">
        <f t="shared" si="5"/>
        <v>&lt;/e:DecreaseOfIntangibleAssets&gt;</v>
      </c>
      <c r="P64" s="105" t="str">
        <f t="shared" si="7"/>
        <v>&lt;e:DecreaseOfIntangibleAssets contextRef="c10" decimals="-3" unitRef="u1"&gt;830000&lt;/e:DecreaseOfIntangibleAssets&gt;</v>
      </c>
    </row>
    <row r="65" spans="1:16" x14ac:dyDescent="0.25">
      <c r="A65" t="s">
        <v>229</v>
      </c>
      <c r="B65" s="104">
        <v>84</v>
      </c>
      <c r="C65">
        <v>97</v>
      </c>
      <c r="D65" s="108" t="s">
        <v>230</v>
      </c>
      <c r="E65">
        <f t="shared" si="6"/>
        <v>1</v>
      </c>
      <c r="F65">
        <f t="shared" si="1"/>
        <v>92</v>
      </c>
      <c r="G65">
        <f t="shared" si="2"/>
        <v>99</v>
      </c>
      <c r="H65">
        <f t="shared" si="3"/>
        <v>147</v>
      </c>
      <c r="J65" t="str">
        <f t="shared" si="4"/>
        <v>&lt;e:DisposalsOfBuildingsIncludingLandAtBookValue contextRef="c10" decimals="-3" unitRef="u1"&gt;</v>
      </c>
      <c r="K65" s="106">
        <f>Regnskabsstatistik!F107*1000</f>
        <v>840000</v>
      </c>
      <c r="L65" t="str">
        <f t="shared" si="5"/>
        <v>&lt;/e:DisposalsOfBuildingsIncludingLandAtBookValue&gt;</v>
      </c>
      <c r="P65" s="105" t="str">
        <f t="shared" si="7"/>
        <v>&lt;e:DisposalsOfBuildingsIncludingLandAtBookValue contextRef="c10" decimals="-3" unitRef="u1"&gt;840000&lt;/e:DisposalsOfBuildingsIncludingLandAtBookValue&gt;</v>
      </c>
    </row>
    <row r="66" spans="1:16" x14ac:dyDescent="0.25">
      <c r="A66" t="s">
        <v>231</v>
      </c>
      <c r="B66" s="104">
        <v>85</v>
      </c>
      <c r="C66">
        <v>98</v>
      </c>
      <c r="D66" s="108" t="s">
        <v>232</v>
      </c>
      <c r="E66">
        <f t="shared" si="6"/>
        <v>1</v>
      </c>
      <c r="F66">
        <f t="shared" si="1"/>
        <v>86</v>
      </c>
      <c r="G66">
        <f t="shared" si="2"/>
        <v>93</v>
      </c>
      <c r="H66">
        <f t="shared" si="3"/>
        <v>135</v>
      </c>
      <c r="J66" t="str">
        <f t="shared" si="4"/>
        <v>&lt;e:DisposalsOfLandNotBuiltUponAtBookValue contextRef="c10" decimals="-3" unitRef="u1"&gt;</v>
      </c>
      <c r="K66" s="106">
        <f>Regnskabsstatistik!F108*1000</f>
        <v>850000</v>
      </c>
      <c r="L66" t="str">
        <f t="shared" si="5"/>
        <v>&lt;/e:DisposalsOfLandNotBuiltUponAtBookValue&gt;</v>
      </c>
      <c r="P66" s="105" t="str">
        <f t="shared" si="7"/>
        <v>&lt;e:DisposalsOfLandNotBuiltUponAtBookValue contextRef="c10" decimals="-3" unitRef="u1"&gt;850000&lt;/e:DisposalsOfLandNotBuiltUponAtBookValue&gt;</v>
      </c>
    </row>
    <row r="67" spans="1:16" x14ac:dyDescent="0.25">
      <c r="A67" t="s">
        <v>233</v>
      </c>
      <c r="B67" s="104">
        <v>86</v>
      </c>
      <c r="C67">
        <v>99</v>
      </c>
      <c r="D67" s="108" t="s">
        <v>234</v>
      </c>
      <c r="E67">
        <f t="shared" si="6"/>
        <v>1</v>
      </c>
      <c r="F67">
        <f t="shared" si="1"/>
        <v>100</v>
      </c>
      <c r="G67">
        <f t="shared" si="2"/>
        <v>107</v>
      </c>
      <c r="H67">
        <f t="shared" si="3"/>
        <v>163</v>
      </c>
      <c r="J67" t="str">
        <f t="shared" si="4"/>
        <v>&lt;e:DisposalsOfRoadsHarboursSquaresAndSimilarAtBookValue contextRef="c10" decimals="-3" unitRef="u1"&gt;</v>
      </c>
      <c r="K67" s="106">
        <f>Regnskabsstatistik!F109*1000</f>
        <v>860000</v>
      </c>
      <c r="L67" t="str">
        <f t="shared" ref="L67:L85" si="8">MID(D67,G67,H67)</f>
        <v>&lt;/e:DisposalsOfRoadsHarboursSquaresAndSimilarAtBookValue&gt;</v>
      </c>
      <c r="P67" s="105" t="str">
        <f t="shared" ref="P67:P118" si="9">+J67&amp;K67&amp;L67</f>
        <v>&lt;e:DisposalsOfRoadsHarboursSquaresAndSimilarAtBookValue contextRef="c10" decimals="-3" unitRef="u1"&gt;860000&lt;/e:DisposalsOfRoadsHarboursSquaresAndSimilarAtBookValue&gt;</v>
      </c>
    </row>
    <row r="68" spans="1:16" x14ac:dyDescent="0.25">
      <c r="A68" t="s">
        <v>235</v>
      </c>
      <c r="B68" s="104">
        <v>87</v>
      </c>
      <c r="C68">
        <v>100</v>
      </c>
      <c r="D68" s="108" t="s">
        <v>236</v>
      </c>
      <c r="E68">
        <f t="shared" si="6"/>
        <v>1</v>
      </c>
      <c r="F68">
        <f t="shared" ref="F68:F118" si="10">FIND("&gt;",D68,1)</f>
        <v>84</v>
      </c>
      <c r="G68">
        <f t="shared" ref="G68:G93" si="11">FIND("&lt;",D68,F68)</f>
        <v>91</v>
      </c>
      <c r="H68">
        <f t="shared" ref="H68:H93" si="12">FIND("&gt;",D68,G68)</f>
        <v>131</v>
      </c>
      <c r="J68" t="str">
        <f t="shared" ref="J68:J118" si="13">MID(D68,E68,F68)</f>
        <v>&lt;e:TotalDecreaseOfRealEstateAtBookValue contextRef="c10" decimals="-3" unitRef="u1"&gt;</v>
      </c>
      <c r="K68" s="106">
        <f>Regnskabsstatistik!F110*1000</f>
        <v>870000</v>
      </c>
      <c r="L68" t="str">
        <f t="shared" si="8"/>
        <v>&lt;/e:TotalDecreaseOfRealEstateAtBookValue&gt;</v>
      </c>
      <c r="P68" s="105" t="str">
        <f t="shared" si="9"/>
        <v>&lt;e:TotalDecreaseOfRealEstateAtBookValue contextRef="c10" decimals="-3" unitRef="u1"&gt;870000&lt;/e:TotalDecreaseOfRealEstateAtBookValue&gt;</v>
      </c>
    </row>
    <row r="69" spans="1:16" x14ac:dyDescent="0.25">
      <c r="A69" t="s">
        <v>237</v>
      </c>
      <c r="B69" s="104">
        <v>88</v>
      </c>
      <c r="C69">
        <v>101</v>
      </c>
      <c r="D69" s="108" t="s">
        <v>238</v>
      </c>
      <c r="E69">
        <f t="shared" ref="E69:E118" si="14">FIND("&lt;",D69,1)</f>
        <v>1</v>
      </c>
      <c r="F69">
        <f t="shared" si="10"/>
        <v>101</v>
      </c>
      <c r="G69">
        <f t="shared" si="11"/>
        <v>108</v>
      </c>
      <c r="H69">
        <f t="shared" si="12"/>
        <v>165</v>
      </c>
      <c r="J69" t="str">
        <f t="shared" si="13"/>
        <v>&lt;e:DisposalsOfProductionMachineryAndEquipmentAtBookValue contextRef="c10" decimals="-3" unitRef="u1"&gt;</v>
      </c>
      <c r="K69" s="106">
        <f>Regnskabsstatistik!F112*1000</f>
        <v>880000</v>
      </c>
      <c r="L69" t="str">
        <f t="shared" si="8"/>
        <v>&lt;/e:DisposalsOfProductionMachineryAndEquipmentAtBookValue&gt;</v>
      </c>
      <c r="P69" s="105" t="str">
        <f t="shared" si="9"/>
        <v>&lt;e:DisposalsOfProductionMachineryAndEquipmentAtBookValue contextRef="c10" decimals="-3" unitRef="u1"&gt;880000&lt;/e:DisposalsOfProductionMachineryAndEquipmentAtBookValue&gt;</v>
      </c>
    </row>
    <row r="70" spans="1:16" x14ac:dyDescent="0.25">
      <c r="A70" t="s">
        <v>239</v>
      </c>
      <c r="B70" s="104">
        <v>89</v>
      </c>
      <c r="C70">
        <v>102</v>
      </c>
      <c r="D70" s="108" t="s">
        <v>240</v>
      </c>
      <c r="E70">
        <f t="shared" si="14"/>
        <v>1</v>
      </c>
      <c r="F70">
        <f t="shared" si="10"/>
        <v>115</v>
      </c>
      <c r="G70">
        <f t="shared" si="11"/>
        <v>122</v>
      </c>
      <c r="H70">
        <f t="shared" si="12"/>
        <v>193</v>
      </c>
      <c r="J70" t="str">
        <f t="shared" si="13"/>
        <v>&lt;e:DisposalsOfOtherPlantOperatingAssetsFixturesAndFurnitureAtBookValue contextRef="c10" decimals="-3" unitRef="u1"&gt;</v>
      </c>
      <c r="K70" s="106">
        <f>Regnskabsstatistik!F113*1000</f>
        <v>890000</v>
      </c>
      <c r="L70" t="str">
        <f t="shared" si="8"/>
        <v>&lt;/e:DisposalsOfOtherPlantOperatingAssetsFixturesAndFurnitureAtBookValue&gt;</v>
      </c>
      <c r="P70" s="105" t="str">
        <f t="shared" si="9"/>
        <v>&lt;e:DisposalsOfOtherPlantOperatingAssetsFixturesAndFurnitureAtBookValue contextRef="c10" decimals="-3" unitRef="u1"&gt;890000&lt;/e:DisposalsOfOtherPlantOperatingAssetsFixturesAndFurnitureAtBookValue&gt;</v>
      </c>
    </row>
    <row r="71" spans="1:16" x14ac:dyDescent="0.25">
      <c r="A71" s="109" t="s">
        <v>241</v>
      </c>
      <c r="B71" s="104">
        <v>90</v>
      </c>
      <c r="C71">
        <v>103</v>
      </c>
      <c r="D71" s="108" t="s">
        <v>242</v>
      </c>
      <c r="E71">
        <f t="shared" si="14"/>
        <v>1</v>
      </c>
      <c r="F71">
        <f t="shared" si="10"/>
        <v>100</v>
      </c>
      <c r="G71">
        <f t="shared" si="11"/>
        <v>107</v>
      </c>
      <c r="H71">
        <f t="shared" si="12"/>
        <v>163</v>
      </c>
      <c r="J71" t="str">
        <f t="shared" si="13"/>
        <v>&lt;e:TotalDecreaseOfMachineryPlantAndEquipmentAtBookValue contextRef="c10" decimals="-3" unitRef="u1"&gt;</v>
      </c>
      <c r="K71" s="106">
        <f>Regnskabsstatistik!F114*1000</f>
        <v>900000</v>
      </c>
      <c r="L71" t="str">
        <f t="shared" si="8"/>
        <v>&lt;/e:TotalDecreaseOfMachineryPlantAndEquipmentAtBookValue&gt;</v>
      </c>
      <c r="P71" s="105" t="str">
        <f t="shared" si="9"/>
        <v>&lt;e:TotalDecreaseOfMachineryPlantAndEquipmentAtBookValue contextRef="c10" decimals="-3" unitRef="u1"&gt;900000&lt;/e:TotalDecreaseOfMachineryPlantAndEquipmentAtBookValue&gt;</v>
      </c>
    </row>
    <row r="72" spans="1:16" x14ac:dyDescent="0.25">
      <c r="A72" t="s">
        <v>243</v>
      </c>
      <c r="B72" s="104">
        <v>91</v>
      </c>
      <c r="C72">
        <v>104</v>
      </c>
      <c r="D72" s="108" t="s">
        <v>244</v>
      </c>
      <c r="E72">
        <f t="shared" si="14"/>
        <v>1</v>
      </c>
      <c r="F72">
        <f t="shared" si="10"/>
        <v>110</v>
      </c>
      <c r="G72">
        <f t="shared" si="11"/>
        <v>117</v>
      </c>
      <c r="H72">
        <f t="shared" si="12"/>
        <v>183</v>
      </c>
      <c r="J72" t="str">
        <f t="shared" si="13"/>
        <v>&lt;e:ReversalOfAmortisationOnDecreaseInCompletedDevelopmentProjects contextRef="c10" decimals="-3" unitRef="u1"&gt;</v>
      </c>
      <c r="K72" s="106">
        <f>Regnskabsstatistik!F116*1000</f>
        <v>910000</v>
      </c>
      <c r="L72" t="str">
        <f t="shared" si="8"/>
        <v>&lt;/e:ReversalOfAmortisationOnDecreaseInCompletedDevelopmentProjects&gt;</v>
      </c>
      <c r="P72" s="105" t="str">
        <f t="shared" si="9"/>
        <v>&lt;e:ReversalOfAmortisationOnDecreaseInCompletedDevelopmentProjects contextRef="c10" decimals="-3" unitRef="u1"&gt;910000&lt;/e:ReversalOfAmortisationOnDecreaseInCompletedDevelopmentProjects&gt;</v>
      </c>
    </row>
    <row r="73" spans="1:16" x14ac:dyDescent="0.25">
      <c r="A73" t="s">
        <v>245</v>
      </c>
      <c r="B73" s="104">
        <v>92</v>
      </c>
      <c r="C73">
        <v>105</v>
      </c>
      <c r="D73" s="108" t="s">
        <v>246</v>
      </c>
      <c r="E73">
        <f t="shared" si="14"/>
        <v>1</v>
      </c>
      <c r="F73">
        <f t="shared" si="10"/>
        <v>139</v>
      </c>
      <c r="G73">
        <f t="shared" si="11"/>
        <v>146</v>
      </c>
      <c r="H73">
        <f t="shared" si="12"/>
        <v>241</v>
      </c>
      <c r="J73" t="str">
        <f t="shared" si="13"/>
        <v>&lt;e:ReversalOfAmortisationOnDecreaseOfConcessionsPatentsLicencesTrademarksAndOtherSimilarRights contextRef="c10" decimals="-3" unitRef="u1"&gt;</v>
      </c>
      <c r="K73" s="106">
        <f>Regnskabsstatistik!F117*1000</f>
        <v>920000</v>
      </c>
      <c r="L73" t="str">
        <f t="shared" si="8"/>
        <v>&lt;/e:ReversalOfAmortisationOnDecreaseOfConcessionsPatentsLicencesTrademarksAndOtherSimilarRights&gt;</v>
      </c>
      <c r="P73" s="105" t="str">
        <f t="shared" si="9"/>
        <v>&lt;e:ReversalOfAmortisationOnDecreaseOfConcessionsPatentsLicencesTrademarksAndOtherSimilarRights contextRef="c10" decimals="-3" unitRef="u1"&gt;920000&lt;/e:ReversalOfAmortisationOnDecreaseOfConcessionsPatentsLicencesTrademarksAndOtherSimilarRights&gt;</v>
      </c>
    </row>
    <row r="74" spans="1:16" x14ac:dyDescent="0.25">
      <c r="A74" t="s">
        <v>247</v>
      </c>
      <c r="B74" s="104">
        <v>93</v>
      </c>
      <c r="C74">
        <v>106</v>
      </c>
      <c r="D74" s="108" t="s">
        <v>248</v>
      </c>
      <c r="E74">
        <f t="shared" si="14"/>
        <v>1</v>
      </c>
      <c r="F74">
        <f t="shared" si="10"/>
        <v>90</v>
      </c>
      <c r="G74">
        <f t="shared" si="11"/>
        <v>97</v>
      </c>
      <c r="H74">
        <f t="shared" si="12"/>
        <v>143</v>
      </c>
      <c r="J74" t="str">
        <f t="shared" si="13"/>
        <v>&lt;e:ReversalOfAmortisationOnDisposalOfSoftware contextRef="c10" decimals="-3" unitRef="u1"&gt;</v>
      </c>
      <c r="K74" s="106">
        <f>Regnskabsstatistik!F118*1000</f>
        <v>930000</v>
      </c>
      <c r="L74" t="str">
        <f t="shared" si="8"/>
        <v>&lt;/e:ReversalOfAmortisationOnDisposalOfSoftware&gt;</v>
      </c>
      <c r="P74" s="105" t="str">
        <f t="shared" si="9"/>
        <v>&lt;e:ReversalOfAmortisationOnDisposalOfSoftware contextRef="c10" decimals="-3" unitRef="u1"&gt;930000&lt;/e:ReversalOfAmortisationOnDisposalOfSoftware&gt;</v>
      </c>
    </row>
    <row r="75" spans="1:16" x14ac:dyDescent="0.25">
      <c r="A75" t="s">
        <v>249</v>
      </c>
      <c r="B75" s="104">
        <v>94</v>
      </c>
      <c r="C75">
        <v>107</v>
      </c>
      <c r="D75" s="108" t="s">
        <v>250</v>
      </c>
      <c r="E75">
        <f t="shared" si="14"/>
        <v>1</v>
      </c>
      <c r="F75">
        <f t="shared" si="10"/>
        <v>90</v>
      </c>
      <c r="G75">
        <f t="shared" si="11"/>
        <v>97</v>
      </c>
      <c r="H75">
        <f t="shared" si="12"/>
        <v>143</v>
      </c>
      <c r="J75" t="str">
        <f t="shared" si="13"/>
        <v>&lt;e:ReversalOfAmortisationOnDecreaseInGoodwill contextRef="c10" decimals="-3" unitRef="u1"&gt;</v>
      </c>
      <c r="K75" s="106">
        <f>Regnskabsstatistik!F119*1000</f>
        <v>940000</v>
      </c>
      <c r="L75" t="str">
        <f t="shared" si="8"/>
        <v>&lt;/e:ReversalOfAmortisationOnDecreaseInGoodwill&gt;</v>
      </c>
      <c r="P75" s="105" t="str">
        <f t="shared" si="9"/>
        <v>&lt;e:ReversalOfAmortisationOnDecreaseInGoodwill contextRef="c10" decimals="-3" unitRef="u1"&gt;940000&lt;/e:ReversalOfAmortisationOnDecreaseInGoodwill&gt;</v>
      </c>
    </row>
    <row r="76" spans="1:16" x14ac:dyDescent="0.25">
      <c r="A76" t="s">
        <v>251</v>
      </c>
      <c r="B76" s="104">
        <v>95</v>
      </c>
      <c r="C76">
        <v>108</v>
      </c>
      <c r="D76" s="108" t="s">
        <v>252</v>
      </c>
      <c r="E76">
        <f t="shared" si="14"/>
        <v>1</v>
      </c>
      <c r="F76">
        <f t="shared" si="10"/>
        <v>103</v>
      </c>
      <c r="G76">
        <f t="shared" si="11"/>
        <v>110</v>
      </c>
      <c r="H76">
        <f t="shared" si="12"/>
        <v>169</v>
      </c>
      <c r="J76" t="str">
        <f t="shared" si="13"/>
        <v>&lt;e:ReversalOfAmortisationOnTotalDecreaseOfIntangibleAssets contextRef="c10" decimals="-3" unitRef="u1"&gt;</v>
      </c>
      <c r="K76" s="106">
        <f>Regnskabsstatistik!F120*1000</f>
        <v>950000</v>
      </c>
      <c r="L76" t="str">
        <f t="shared" si="8"/>
        <v>&lt;/e:ReversalOfAmortisationOnTotalDecreaseOfIntangibleAssets&gt;</v>
      </c>
      <c r="P76" s="105" t="str">
        <f t="shared" si="9"/>
        <v>&lt;e:ReversalOfAmortisationOnTotalDecreaseOfIntangibleAssets contextRef="c10" decimals="-3" unitRef="u1"&gt;950000&lt;/e:ReversalOfAmortisationOnTotalDecreaseOfIntangibleAssets&gt;</v>
      </c>
    </row>
    <row r="77" spans="1:16" x14ac:dyDescent="0.25">
      <c r="A77" t="s">
        <v>253</v>
      </c>
      <c r="B77" s="104">
        <v>96</v>
      </c>
      <c r="C77">
        <v>109</v>
      </c>
      <c r="D77" s="108" t="s">
        <v>254</v>
      </c>
      <c r="E77">
        <f t="shared" si="14"/>
        <v>1</v>
      </c>
      <c r="F77">
        <f t="shared" si="10"/>
        <v>105</v>
      </c>
      <c r="G77">
        <f t="shared" si="11"/>
        <v>112</v>
      </c>
      <c r="H77">
        <f t="shared" si="12"/>
        <v>173</v>
      </c>
      <c r="J77" t="str">
        <f t="shared" si="13"/>
        <v>&lt;e:ReversalOfAmortisationOnDisposalsOfBuildingsIncludingLand contextRef="c10" decimals="-3" unitRef="u1"&gt;</v>
      </c>
      <c r="K77" s="106">
        <f>Regnskabsstatistik!F122*1000</f>
        <v>960000</v>
      </c>
      <c r="L77" t="str">
        <f t="shared" si="8"/>
        <v>&lt;/e:ReversalOfAmortisationOnDisposalsOfBuildingsIncludingLand&gt;</v>
      </c>
      <c r="P77" s="105" t="str">
        <f t="shared" si="9"/>
        <v>&lt;e:ReversalOfAmortisationOnDisposalsOfBuildingsIncludingLand contextRef="c10" decimals="-3" unitRef="u1"&gt;960000&lt;/e:ReversalOfAmortisationOnDisposalsOfBuildingsIncludingLand&gt;</v>
      </c>
    </row>
    <row r="78" spans="1:16" x14ac:dyDescent="0.25">
      <c r="A78" t="s">
        <v>255</v>
      </c>
      <c r="B78" s="104">
        <v>97</v>
      </c>
      <c r="C78">
        <v>110</v>
      </c>
      <c r="D78" s="108" t="s">
        <v>256</v>
      </c>
      <c r="E78">
        <f t="shared" si="14"/>
        <v>1</v>
      </c>
      <c r="F78">
        <f t="shared" si="10"/>
        <v>111</v>
      </c>
      <c r="G78">
        <f t="shared" si="11"/>
        <v>118</v>
      </c>
      <c r="H78">
        <f t="shared" si="12"/>
        <v>185</v>
      </c>
      <c r="J78" t="str">
        <f t="shared" si="13"/>
        <v>&lt;e:ReversalOfAmortisationOnDisposalOfLandNotBuiltUponIncludingLand contextRef="c10" decimals="-3" unitRef="u1"&gt;</v>
      </c>
      <c r="K78" s="106">
        <f>Regnskabsstatistik!F123*1000</f>
        <v>970000</v>
      </c>
      <c r="L78" t="str">
        <f t="shared" si="8"/>
        <v>&lt;/e:ReversalOfAmortisationOnDisposalOfLandNotBuiltUponIncludingLand&gt;</v>
      </c>
      <c r="P78" s="105" t="str">
        <f t="shared" si="9"/>
        <v>&lt;e:ReversalOfAmortisationOnDisposalOfLandNotBuiltUponIncludingLand contextRef="c10" decimals="-3" unitRef="u1"&gt;970000&lt;/e:ReversalOfAmortisationOnDisposalOfLandNotBuiltUponIncludingLand&gt;</v>
      </c>
    </row>
    <row r="79" spans="1:16" x14ac:dyDescent="0.25">
      <c r="A79" t="s">
        <v>257</v>
      </c>
      <c r="B79" s="104">
        <v>98</v>
      </c>
      <c r="C79">
        <v>111</v>
      </c>
      <c r="D79" s="108" t="s">
        <v>258</v>
      </c>
      <c r="E79">
        <f t="shared" si="14"/>
        <v>1</v>
      </c>
      <c r="F79">
        <f t="shared" si="10"/>
        <v>126</v>
      </c>
      <c r="G79">
        <f t="shared" si="11"/>
        <v>133</v>
      </c>
      <c r="H79">
        <f t="shared" si="12"/>
        <v>215</v>
      </c>
      <c r="J79" t="str">
        <f t="shared" si="13"/>
        <v>&lt;e:ReversalOfAmortisationOnDisposalsOfRoadsHarboursSquaresAndSimilarIncludingLand contextRef="c10" decimals="-3" unitRef="u1"&gt;</v>
      </c>
      <c r="K79" s="106">
        <f>Regnskabsstatistik!F124*1000</f>
        <v>980000</v>
      </c>
      <c r="L79" t="str">
        <f t="shared" si="8"/>
        <v>&lt;/e:ReversalOfAmortisationOnDisposalsOfRoadsHarboursSquaresAndSimilarIncludingLand&gt;</v>
      </c>
      <c r="P79" s="105" t="str">
        <f t="shared" si="9"/>
        <v>&lt;e:ReversalOfAmortisationOnDisposalsOfRoadsHarboursSquaresAndSimilarIncludingLand contextRef="c10" decimals="-3" unitRef="u1"&gt;980000&lt;/e:ReversalOfAmortisationOnDisposalsOfRoadsHarboursSquaresAndSimilarIncludingLand&gt;</v>
      </c>
    </row>
    <row r="80" spans="1:16" x14ac:dyDescent="0.25">
      <c r="A80" t="s">
        <v>259</v>
      </c>
      <c r="B80" s="104">
        <v>99</v>
      </c>
      <c r="C80">
        <v>112</v>
      </c>
      <c r="D80" s="108" t="s">
        <v>260</v>
      </c>
      <c r="E80">
        <f t="shared" si="14"/>
        <v>1</v>
      </c>
      <c r="F80">
        <f t="shared" si="10"/>
        <v>97</v>
      </c>
      <c r="G80">
        <f t="shared" si="11"/>
        <v>104</v>
      </c>
      <c r="H80">
        <f t="shared" si="12"/>
        <v>157</v>
      </c>
      <c r="J80" t="str">
        <f t="shared" si="13"/>
        <v>&lt;e:ReversalOfAmortisationOnTotalDecreaseOfRealEstate contextRef="c10" decimals="-3" unitRef="u1"&gt;</v>
      </c>
      <c r="K80" s="106">
        <f>Regnskabsstatistik!F125*1000</f>
        <v>990000</v>
      </c>
      <c r="L80" t="str">
        <f t="shared" si="8"/>
        <v>&lt;/e:ReversalOfAmortisationOnTotalDecreaseOfRealEstate&gt;</v>
      </c>
      <c r="P80" s="105" t="str">
        <f t="shared" si="9"/>
        <v>&lt;e:ReversalOfAmortisationOnTotalDecreaseOfRealEstate contextRef="c10" decimals="-3" unitRef="u1"&gt;990000&lt;/e:ReversalOfAmortisationOnTotalDecreaseOfRealEstate&gt;</v>
      </c>
    </row>
    <row r="81" spans="1:16" x14ac:dyDescent="0.25">
      <c r="A81" t="s">
        <v>261</v>
      </c>
      <c r="B81" s="104">
        <v>100</v>
      </c>
      <c r="C81">
        <v>113</v>
      </c>
      <c r="D81" s="108" t="s">
        <v>262</v>
      </c>
      <c r="E81">
        <f t="shared" si="14"/>
        <v>1</v>
      </c>
      <c r="F81">
        <f t="shared" si="10"/>
        <v>114</v>
      </c>
      <c r="G81">
        <f t="shared" si="11"/>
        <v>121</v>
      </c>
      <c r="H81">
        <f t="shared" si="12"/>
        <v>191</v>
      </c>
      <c r="J81" t="str">
        <f t="shared" si="13"/>
        <v>&lt;e:ReversalOfAmortisationOnDisposalsOfProductionMachineryAndEquipment contextRef="c10" decimals="-3" unitRef="u1"&gt;</v>
      </c>
      <c r="K81" s="106">
        <f>Regnskabsstatistik!F127*1000</f>
        <v>100000</v>
      </c>
      <c r="L81" t="str">
        <f t="shared" si="8"/>
        <v>&lt;/e:ReversalOfAmortisationOnDisposalsOfProductionMachineryAndEquipment&gt;</v>
      </c>
      <c r="P81" s="105" t="str">
        <f t="shared" si="9"/>
        <v>&lt;e:ReversalOfAmortisationOnDisposalsOfProductionMachineryAndEquipment contextRef="c10" decimals="-3" unitRef="u1"&gt;100000&lt;/e:ReversalOfAmortisationOnDisposalsOfProductionMachineryAndEquipment&gt;</v>
      </c>
    </row>
    <row r="82" spans="1:16" x14ac:dyDescent="0.25">
      <c r="A82" t="s">
        <v>263</v>
      </c>
      <c r="B82" s="104">
        <v>101</v>
      </c>
      <c r="C82">
        <v>114</v>
      </c>
      <c r="D82" s="108" t="s">
        <v>264</v>
      </c>
      <c r="E82">
        <f t="shared" si="14"/>
        <v>1</v>
      </c>
      <c r="F82">
        <f t="shared" si="10"/>
        <v>127</v>
      </c>
      <c r="G82">
        <f t="shared" si="11"/>
        <v>134</v>
      </c>
      <c r="H82">
        <f t="shared" si="12"/>
        <v>217</v>
      </c>
      <c r="J82" t="str">
        <f t="shared" si="13"/>
        <v>&lt;e:ReversalOfAmortisationOnDisposalsOfOthePlantOperatingAssetsFixturesAndFurniture contextRef="c10" decimals="-3" unitRef="u1"&gt;</v>
      </c>
      <c r="K82" s="106">
        <f>Regnskabsstatistik!F128*1000</f>
        <v>1010000</v>
      </c>
      <c r="L82" t="str">
        <f t="shared" si="8"/>
        <v>&lt;/e:ReversalOfAmortisationOnDisposalsOfOthePlantOperatingAssetsFixturesAndFurniture&gt;</v>
      </c>
      <c r="P82" s="105" t="str">
        <f t="shared" si="9"/>
        <v>&lt;e:ReversalOfAmortisationOnDisposalsOfOthePlantOperatingAssetsFixturesAndFurniture contextRef="c10" decimals="-3" unitRef="u1"&gt;1010000&lt;/e:ReversalOfAmortisationOnDisposalsOfOthePlantOperatingAssetsFixturesAndFurniture&gt;</v>
      </c>
    </row>
    <row r="83" spans="1:16" x14ac:dyDescent="0.25">
      <c r="A83" t="s">
        <v>265</v>
      </c>
      <c r="B83" s="104">
        <v>102</v>
      </c>
      <c r="C83">
        <v>115</v>
      </c>
      <c r="D83" s="108" t="s">
        <v>266</v>
      </c>
      <c r="E83">
        <f t="shared" si="14"/>
        <v>1</v>
      </c>
      <c r="F83">
        <f t="shared" si="10"/>
        <v>113</v>
      </c>
      <c r="G83">
        <f t="shared" si="11"/>
        <v>120</v>
      </c>
      <c r="H83">
        <f t="shared" si="12"/>
        <v>189</v>
      </c>
      <c r="J83" t="str">
        <f t="shared" si="13"/>
        <v>&lt;e:ReversalOfAmortisationOnTotalDecreaseOfMachineryPlantAndEquipment contextRef="c10" decimals="-3" unitRef="u1"&gt;</v>
      </c>
      <c r="K83" s="106">
        <f>Regnskabsstatistik!F129*1000</f>
        <v>1020000</v>
      </c>
      <c r="L83" t="str">
        <f t="shared" si="8"/>
        <v>&lt;/e:ReversalOfAmortisationOnTotalDecreaseOfMachineryPlantAndEquipment&gt;</v>
      </c>
      <c r="P83" s="105" t="str">
        <f t="shared" si="9"/>
        <v>&lt;e:ReversalOfAmortisationOnTotalDecreaseOfMachineryPlantAndEquipment contextRef="c10" decimals="-3" unitRef="u1"&gt;1020000&lt;/e:ReversalOfAmortisationOnTotalDecreaseOfMachineryPlantAndEquipment&gt;</v>
      </c>
    </row>
    <row r="84" spans="1:16" x14ac:dyDescent="0.25">
      <c r="A84" t="s">
        <v>267</v>
      </c>
      <c r="B84" s="104">
        <v>103</v>
      </c>
      <c r="C84">
        <v>116</v>
      </c>
      <c r="D84" s="108" t="s">
        <v>268</v>
      </c>
      <c r="E84">
        <f t="shared" si="14"/>
        <v>1</v>
      </c>
      <c r="F84">
        <f t="shared" si="10"/>
        <v>70</v>
      </c>
      <c r="G84">
        <f t="shared" si="11"/>
        <v>77</v>
      </c>
      <c r="H84">
        <f t="shared" si="12"/>
        <v>103</v>
      </c>
      <c r="J84" t="str">
        <f t="shared" si="13"/>
        <v>&lt;e:TotalDisposalsOfAssets contextRef="c10" decimals="-3" unitRef="u1"&gt;</v>
      </c>
      <c r="K84" s="106">
        <f>Regnskabsstatistik!F131*1000</f>
        <v>1030000</v>
      </c>
      <c r="L84" t="str">
        <f t="shared" si="8"/>
        <v>&lt;/e:TotalDisposalsOfAssets&gt;</v>
      </c>
      <c r="P84" s="105" t="str">
        <f t="shared" si="9"/>
        <v>&lt;e:TotalDisposalsOfAssets contextRef="c10" decimals="-3" unitRef="u1"&gt;1030000&lt;/e:TotalDisposalsOfAssets&gt;</v>
      </c>
    </row>
    <row r="85" spans="1:16" x14ac:dyDescent="0.25">
      <c r="A85" t="s">
        <v>269</v>
      </c>
      <c r="C85">
        <v>117</v>
      </c>
      <c r="D85" s="108" t="s">
        <v>270</v>
      </c>
      <c r="E85">
        <f t="shared" si="14"/>
        <v>1</v>
      </c>
      <c r="F85">
        <f t="shared" si="10"/>
        <v>66</v>
      </c>
      <c r="G85">
        <f t="shared" si="11"/>
        <v>71</v>
      </c>
      <c r="H85">
        <f t="shared" si="12"/>
        <v>120</v>
      </c>
      <c r="J85" t="str">
        <f t="shared" si="13"/>
        <v>&lt;e:RequestForFreeCopyOfStatisticsInReturnForHelp contextRef="c10"&gt;</v>
      </c>
      <c r="K85" s="110" t="str">
        <f>Regnskabsstatistik!F152</f>
        <v>true</v>
      </c>
      <c r="L85" t="str">
        <f t="shared" si="8"/>
        <v>&lt;/e:RequestForFreeCopyOfStatisticsInReturnForHelp&gt;</v>
      </c>
      <c r="P85" s="105" t="str">
        <f t="shared" si="9"/>
        <v>&lt;e:RequestForFreeCopyOfStatisticsInReturnForHelp contextRef="c10"&gt;true&lt;/e:RequestForFreeCopyOfStatisticsInReturnForHelp&gt;</v>
      </c>
    </row>
    <row r="86" spans="1:16" x14ac:dyDescent="0.25">
      <c r="C86">
        <v>118</v>
      </c>
      <c r="D86" s="108" t="s">
        <v>271</v>
      </c>
      <c r="E86">
        <f t="shared" si="14"/>
        <v>1</v>
      </c>
      <c r="F86">
        <f t="shared" si="10"/>
        <v>23</v>
      </c>
      <c r="J86" t="str">
        <f t="shared" si="13"/>
        <v>&lt;!--Context_Duration--&gt;</v>
      </c>
      <c r="P86" s="105" t="str">
        <f t="shared" si="9"/>
        <v>&lt;!--Context_Duration--&gt;</v>
      </c>
    </row>
    <row r="87" spans="1:16" x14ac:dyDescent="0.25">
      <c r="C87">
        <v>119</v>
      </c>
      <c r="D87" s="108" t="s">
        <v>272</v>
      </c>
      <c r="E87">
        <f t="shared" si="14"/>
        <v>1</v>
      </c>
      <c r="F87">
        <f t="shared" si="10"/>
        <v>18</v>
      </c>
      <c r="J87" t="str">
        <f>MID(D87,E87,F87)</f>
        <v>&lt;context id="c10"&gt;</v>
      </c>
      <c r="P87" s="105" t="str">
        <f t="shared" si="9"/>
        <v>&lt;context id="c10"&gt;</v>
      </c>
    </row>
    <row r="88" spans="1:16" x14ac:dyDescent="0.25">
      <c r="C88">
        <v>120</v>
      </c>
      <c r="D88" s="108" t="s">
        <v>273</v>
      </c>
      <c r="E88">
        <f t="shared" si="14"/>
        <v>1</v>
      </c>
      <c r="F88">
        <f t="shared" si="10"/>
        <v>8</v>
      </c>
      <c r="J88" t="str">
        <f t="shared" si="13"/>
        <v>&lt;entity&gt;</v>
      </c>
      <c r="P88" s="105" t="str">
        <f t="shared" si="9"/>
        <v>&lt;entity&gt;</v>
      </c>
    </row>
    <row r="89" spans="1:16" x14ac:dyDescent="0.25">
      <c r="C89">
        <v>121</v>
      </c>
      <c r="D89" s="108" t="s">
        <v>274</v>
      </c>
      <c r="E89">
        <f t="shared" si="14"/>
        <v>1</v>
      </c>
      <c r="F89">
        <f t="shared" si="10"/>
        <v>44</v>
      </c>
      <c r="G89">
        <f t="shared" si="11"/>
        <v>53</v>
      </c>
      <c r="H89">
        <f t="shared" si="12"/>
        <v>65</v>
      </c>
      <c r="J89" t="str">
        <f t="shared" si="13"/>
        <v>&lt;identifier scheme="http://www.dcca.dk/cvr"&gt;</v>
      </c>
      <c r="K89" s="106">
        <f>Regnskabsstatistik!F2</f>
        <v>17150413</v>
      </c>
      <c r="L89" t="str">
        <f>MID(D89,G89,H89)</f>
        <v>&lt;/identifier&gt;</v>
      </c>
      <c r="P89" s="105" t="str">
        <f t="shared" si="9"/>
        <v>&lt;identifier scheme="http://www.dcca.dk/cvr"&gt;17150413&lt;/identifier&gt;</v>
      </c>
    </row>
    <row r="90" spans="1:16" x14ac:dyDescent="0.25">
      <c r="C90">
        <v>122</v>
      </c>
      <c r="D90" s="108" t="s">
        <v>275</v>
      </c>
      <c r="E90">
        <f t="shared" si="14"/>
        <v>1</v>
      </c>
      <c r="F90">
        <f t="shared" si="10"/>
        <v>9</v>
      </c>
      <c r="J90" t="str">
        <f t="shared" si="13"/>
        <v>&lt;/entity&gt;</v>
      </c>
      <c r="P90" s="105" t="str">
        <f t="shared" si="9"/>
        <v>&lt;/entity&gt;</v>
      </c>
    </row>
    <row r="91" spans="1:16" x14ac:dyDescent="0.25">
      <c r="C91">
        <v>123</v>
      </c>
      <c r="D91" s="108" t="s">
        <v>276</v>
      </c>
      <c r="E91">
        <f t="shared" si="14"/>
        <v>1</v>
      </c>
      <c r="F91">
        <f t="shared" si="10"/>
        <v>8</v>
      </c>
      <c r="J91" t="str">
        <f t="shared" si="13"/>
        <v>&lt;period&gt;</v>
      </c>
      <c r="P91" s="105" t="str">
        <f t="shared" si="9"/>
        <v>&lt;period&gt;</v>
      </c>
    </row>
    <row r="92" spans="1:16" x14ac:dyDescent="0.25">
      <c r="C92">
        <v>124</v>
      </c>
      <c r="D92" s="108" t="s">
        <v>277</v>
      </c>
      <c r="E92">
        <f t="shared" si="14"/>
        <v>1</v>
      </c>
      <c r="F92">
        <f t="shared" si="10"/>
        <v>11</v>
      </c>
      <c r="G92">
        <f t="shared" si="11"/>
        <v>22</v>
      </c>
      <c r="H92">
        <f t="shared" si="12"/>
        <v>33</v>
      </c>
      <c r="J92" t="str">
        <f t="shared" si="13"/>
        <v>&lt;startDate&gt;</v>
      </c>
      <c r="K92" s="107" t="str">
        <f>Regnskabsstatistik!F6</f>
        <v>2024-01-01</v>
      </c>
      <c r="L92" t="str">
        <f>MID(D92,G92,H92)</f>
        <v>&lt;/startDate&gt;</v>
      </c>
      <c r="P92" s="105" t="str">
        <f>+J92&amp;K92&amp;L92</f>
        <v>&lt;startDate&gt;2024-01-01&lt;/startDate&gt;</v>
      </c>
    </row>
    <row r="93" spans="1:16" x14ac:dyDescent="0.25">
      <c r="C93">
        <v>125</v>
      </c>
      <c r="D93" s="108" t="s">
        <v>278</v>
      </c>
      <c r="E93">
        <f t="shared" si="14"/>
        <v>1</v>
      </c>
      <c r="F93">
        <f t="shared" si="10"/>
        <v>9</v>
      </c>
      <c r="G93">
        <f t="shared" si="11"/>
        <v>20</v>
      </c>
      <c r="H93">
        <f t="shared" si="12"/>
        <v>29</v>
      </c>
      <c r="J93" t="str">
        <f t="shared" si="13"/>
        <v>&lt;endDate&gt;</v>
      </c>
      <c r="K93" s="107" t="str">
        <f>Regnskabsstatistik!G6</f>
        <v>2024-12-31</v>
      </c>
      <c r="L93" t="str">
        <f>MID(D93,G93,H93)</f>
        <v>&lt;/endDate&gt;</v>
      </c>
      <c r="P93" s="105" t="str">
        <f t="shared" si="9"/>
        <v>&lt;endDate&gt;2024-12-31&lt;/endDate&gt;</v>
      </c>
    </row>
    <row r="94" spans="1:16" x14ac:dyDescent="0.25">
      <c r="C94">
        <v>126</v>
      </c>
      <c r="D94" s="108" t="s">
        <v>279</v>
      </c>
      <c r="E94">
        <f t="shared" si="14"/>
        <v>1</v>
      </c>
      <c r="F94">
        <f t="shared" si="10"/>
        <v>9</v>
      </c>
      <c r="J94" t="str">
        <f t="shared" si="13"/>
        <v>&lt;/period&gt;</v>
      </c>
      <c r="P94" s="105" t="str">
        <f t="shared" si="9"/>
        <v>&lt;/period&gt;</v>
      </c>
    </row>
    <row r="95" spans="1:16" x14ac:dyDescent="0.25">
      <c r="C95">
        <v>127</v>
      </c>
      <c r="D95" s="108" t="s">
        <v>280</v>
      </c>
      <c r="E95">
        <f t="shared" si="14"/>
        <v>1</v>
      </c>
      <c r="F95">
        <f t="shared" si="10"/>
        <v>10</v>
      </c>
      <c r="J95" t="str">
        <f t="shared" si="13"/>
        <v>&lt;/context&gt;</v>
      </c>
      <c r="P95" s="105" t="str">
        <f t="shared" si="9"/>
        <v>&lt;/context&gt;</v>
      </c>
    </row>
    <row r="96" spans="1:16" x14ac:dyDescent="0.25">
      <c r="C96">
        <v>128</v>
      </c>
      <c r="D96" s="108" t="s">
        <v>281</v>
      </c>
      <c r="E96">
        <f t="shared" si="14"/>
        <v>1</v>
      </c>
      <c r="F96">
        <f t="shared" si="10"/>
        <v>26</v>
      </c>
      <c r="J96" t="str">
        <f t="shared" si="13"/>
        <v>&lt;!--Context_Instant_pre--&gt;</v>
      </c>
      <c r="P96" s="105" t="str">
        <f t="shared" si="9"/>
        <v>&lt;!--Context_Instant_pre--&gt;</v>
      </c>
    </row>
    <row r="97" spans="3:16" x14ac:dyDescent="0.25">
      <c r="C97">
        <v>129</v>
      </c>
      <c r="D97" s="108" t="s">
        <v>282</v>
      </c>
      <c r="E97">
        <f t="shared" si="14"/>
        <v>1</v>
      </c>
      <c r="F97">
        <f t="shared" si="10"/>
        <v>18</v>
      </c>
      <c r="J97" t="str">
        <f t="shared" si="13"/>
        <v>&lt;context id="c11"&gt;</v>
      </c>
      <c r="P97" s="105" t="str">
        <f t="shared" si="9"/>
        <v>&lt;context id="c11"&gt;</v>
      </c>
    </row>
    <row r="98" spans="3:16" x14ac:dyDescent="0.25">
      <c r="C98">
        <v>130</v>
      </c>
      <c r="D98" s="108" t="s">
        <v>273</v>
      </c>
      <c r="E98">
        <f t="shared" si="14"/>
        <v>1</v>
      </c>
      <c r="F98">
        <f t="shared" si="10"/>
        <v>8</v>
      </c>
      <c r="J98" t="str">
        <f t="shared" si="13"/>
        <v>&lt;entity&gt;</v>
      </c>
      <c r="P98" s="105" t="str">
        <f t="shared" si="9"/>
        <v>&lt;entity&gt;</v>
      </c>
    </row>
    <row r="99" spans="3:16" x14ac:dyDescent="0.25">
      <c r="C99">
        <v>131</v>
      </c>
      <c r="D99" s="108" t="s">
        <v>274</v>
      </c>
      <c r="E99">
        <f t="shared" si="14"/>
        <v>1</v>
      </c>
      <c r="F99">
        <f>FIND("&gt;",D99,1)</f>
        <v>44</v>
      </c>
      <c r="G99">
        <f t="shared" ref="G99:G116" si="15">FIND("&lt;",D99,F99)</f>
        <v>53</v>
      </c>
      <c r="H99">
        <f t="shared" ref="H99:H116" si="16">FIND("&gt;",D99,G99)</f>
        <v>65</v>
      </c>
      <c r="J99" t="str">
        <f>MID(D99,E99,F99)</f>
        <v>&lt;identifier scheme="http://www.dcca.dk/cvr"&gt;</v>
      </c>
      <c r="K99" s="106">
        <f>Regnskabsstatistik!F2</f>
        <v>17150413</v>
      </c>
      <c r="L99" t="str">
        <f>MID(D99,G99,H99)</f>
        <v>&lt;/identifier&gt;</v>
      </c>
      <c r="P99" s="105" t="str">
        <f t="shared" si="9"/>
        <v>&lt;identifier scheme="http://www.dcca.dk/cvr"&gt;17150413&lt;/identifier&gt;</v>
      </c>
    </row>
    <row r="100" spans="3:16" x14ac:dyDescent="0.25">
      <c r="C100">
        <v>132</v>
      </c>
      <c r="D100" s="108" t="s">
        <v>275</v>
      </c>
      <c r="E100">
        <f t="shared" si="14"/>
        <v>1</v>
      </c>
      <c r="F100">
        <f t="shared" si="10"/>
        <v>9</v>
      </c>
      <c r="J100" t="str">
        <f t="shared" si="13"/>
        <v>&lt;/entity&gt;</v>
      </c>
      <c r="P100" s="105" t="str">
        <f t="shared" si="9"/>
        <v>&lt;/entity&gt;</v>
      </c>
    </row>
    <row r="101" spans="3:16" x14ac:dyDescent="0.25">
      <c r="C101">
        <v>133</v>
      </c>
      <c r="D101" s="108" t="s">
        <v>276</v>
      </c>
      <c r="E101">
        <f t="shared" si="14"/>
        <v>1</v>
      </c>
      <c r="F101">
        <f t="shared" si="10"/>
        <v>8</v>
      </c>
      <c r="J101" t="str">
        <f t="shared" si="13"/>
        <v>&lt;period&gt;</v>
      </c>
      <c r="P101" s="105" t="str">
        <f t="shared" si="9"/>
        <v>&lt;period&gt;</v>
      </c>
    </row>
    <row r="102" spans="3:16" x14ac:dyDescent="0.25">
      <c r="C102">
        <v>134</v>
      </c>
      <c r="D102" s="108" t="s">
        <v>283</v>
      </c>
      <c r="E102">
        <f t="shared" si="14"/>
        <v>1</v>
      </c>
      <c r="F102">
        <f t="shared" si="10"/>
        <v>9</v>
      </c>
      <c r="G102">
        <f t="shared" si="15"/>
        <v>20</v>
      </c>
      <c r="H102">
        <f t="shared" si="16"/>
        <v>29</v>
      </c>
      <c r="J102" t="str">
        <f t="shared" si="13"/>
        <v>&lt;instant&gt;</v>
      </c>
      <c r="K102" s="107" t="str">
        <f>Regnskabsstatistik!F6</f>
        <v>2024-01-01</v>
      </c>
      <c r="L102" t="str">
        <f>MID(D102,G102,H102)</f>
        <v>&lt;/instant&gt;</v>
      </c>
      <c r="P102" s="105" t="str">
        <f t="shared" si="9"/>
        <v>&lt;instant&gt;2024-01-01&lt;/instant&gt;</v>
      </c>
    </row>
    <row r="103" spans="3:16" x14ac:dyDescent="0.25">
      <c r="C103">
        <v>135</v>
      </c>
      <c r="D103" s="108" t="s">
        <v>279</v>
      </c>
      <c r="E103">
        <f t="shared" si="14"/>
        <v>1</v>
      </c>
      <c r="F103">
        <f t="shared" si="10"/>
        <v>9</v>
      </c>
      <c r="J103" t="str">
        <f t="shared" si="13"/>
        <v>&lt;/period&gt;</v>
      </c>
      <c r="P103" s="105" t="str">
        <f t="shared" si="9"/>
        <v>&lt;/period&gt;</v>
      </c>
    </row>
    <row r="104" spans="3:16" x14ac:dyDescent="0.25">
      <c r="C104">
        <v>136</v>
      </c>
      <c r="D104" s="108" t="s">
        <v>280</v>
      </c>
      <c r="E104">
        <f t="shared" si="14"/>
        <v>1</v>
      </c>
      <c r="F104">
        <f t="shared" si="10"/>
        <v>10</v>
      </c>
      <c r="J104" t="str">
        <f t="shared" si="13"/>
        <v>&lt;/context&gt;</v>
      </c>
      <c r="P104" s="105" t="str">
        <f t="shared" si="9"/>
        <v>&lt;/context&gt;</v>
      </c>
    </row>
    <row r="105" spans="3:16" x14ac:dyDescent="0.25">
      <c r="C105">
        <v>137</v>
      </c>
      <c r="D105" s="108" t="s">
        <v>284</v>
      </c>
      <c r="E105">
        <f t="shared" si="14"/>
        <v>1</v>
      </c>
      <c r="F105">
        <f t="shared" si="10"/>
        <v>22</v>
      </c>
      <c r="J105" t="str">
        <f t="shared" si="13"/>
        <v>&lt;!--Context_Instant--&gt;</v>
      </c>
      <c r="P105" s="105" t="str">
        <f t="shared" si="9"/>
        <v>&lt;!--Context_Instant--&gt;</v>
      </c>
    </row>
    <row r="106" spans="3:16" x14ac:dyDescent="0.25">
      <c r="C106">
        <v>138</v>
      </c>
      <c r="D106" s="108" t="s">
        <v>285</v>
      </c>
      <c r="E106">
        <f t="shared" si="14"/>
        <v>1</v>
      </c>
      <c r="F106">
        <f t="shared" si="10"/>
        <v>18</v>
      </c>
      <c r="J106" t="str">
        <f t="shared" si="13"/>
        <v>&lt;context id="c12"&gt;</v>
      </c>
      <c r="P106" s="105" t="str">
        <f t="shared" si="9"/>
        <v>&lt;context id="c12"&gt;</v>
      </c>
    </row>
    <row r="107" spans="3:16" x14ac:dyDescent="0.25">
      <c r="C107">
        <v>139</v>
      </c>
      <c r="D107" s="108" t="s">
        <v>273</v>
      </c>
      <c r="E107">
        <f t="shared" si="14"/>
        <v>1</v>
      </c>
      <c r="F107">
        <f t="shared" si="10"/>
        <v>8</v>
      </c>
      <c r="J107" t="str">
        <f t="shared" si="13"/>
        <v>&lt;entity&gt;</v>
      </c>
      <c r="P107" s="105" t="str">
        <f t="shared" si="9"/>
        <v>&lt;entity&gt;</v>
      </c>
    </row>
    <row r="108" spans="3:16" x14ac:dyDescent="0.25">
      <c r="C108">
        <v>140</v>
      </c>
      <c r="D108" s="108" t="s">
        <v>274</v>
      </c>
      <c r="E108">
        <f t="shared" si="14"/>
        <v>1</v>
      </c>
      <c r="F108">
        <f t="shared" si="10"/>
        <v>44</v>
      </c>
      <c r="G108">
        <f t="shared" si="15"/>
        <v>53</v>
      </c>
      <c r="H108">
        <f t="shared" si="16"/>
        <v>65</v>
      </c>
      <c r="J108" t="str">
        <f t="shared" si="13"/>
        <v>&lt;identifier scheme="http://www.dcca.dk/cvr"&gt;</v>
      </c>
      <c r="K108" s="106">
        <f>Regnskabsstatistik!F2</f>
        <v>17150413</v>
      </c>
      <c r="L108" t="str">
        <f>MID(D108,G108,H108)</f>
        <v>&lt;/identifier&gt;</v>
      </c>
      <c r="P108" s="105" t="str">
        <f t="shared" si="9"/>
        <v>&lt;identifier scheme="http://www.dcca.dk/cvr"&gt;17150413&lt;/identifier&gt;</v>
      </c>
    </row>
    <row r="109" spans="3:16" x14ac:dyDescent="0.25">
      <c r="C109">
        <v>141</v>
      </c>
      <c r="D109" s="108" t="s">
        <v>275</v>
      </c>
      <c r="E109">
        <f t="shared" si="14"/>
        <v>1</v>
      </c>
      <c r="F109">
        <f t="shared" si="10"/>
        <v>9</v>
      </c>
      <c r="J109" t="str">
        <f t="shared" si="13"/>
        <v>&lt;/entity&gt;</v>
      </c>
      <c r="P109" s="105" t="str">
        <f t="shared" si="9"/>
        <v>&lt;/entity&gt;</v>
      </c>
    </row>
    <row r="110" spans="3:16" x14ac:dyDescent="0.25">
      <c r="C110">
        <v>142</v>
      </c>
      <c r="D110" s="108" t="s">
        <v>276</v>
      </c>
      <c r="E110">
        <f t="shared" si="14"/>
        <v>1</v>
      </c>
      <c r="F110">
        <f t="shared" si="10"/>
        <v>8</v>
      </c>
      <c r="J110" t="str">
        <f t="shared" si="13"/>
        <v>&lt;period&gt;</v>
      </c>
      <c r="P110" s="105" t="str">
        <f t="shared" si="9"/>
        <v>&lt;period&gt;</v>
      </c>
    </row>
    <row r="111" spans="3:16" x14ac:dyDescent="0.25">
      <c r="C111">
        <v>143</v>
      </c>
      <c r="D111" s="108" t="s">
        <v>286</v>
      </c>
      <c r="E111">
        <f t="shared" si="14"/>
        <v>1</v>
      </c>
      <c r="F111">
        <f t="shared" si="10"/>
        <v>9</v>
      </c>
      <c r="G111">
        <f t="shared" si="15"/>
        <v>20</v>
      </c>
      <c r="H111">
        <f t="shared" si="16"/>
        <v>29</v>
      </c>
      <c r="J111" t="str">
        <f t="shared" si="13"/>
        <v>&lt;instant&gt;</v>
      </c>
      <c r="K111" s="107" t="str">
        <f>Regnskabsstatistik!G6</f>
        <v>2024-12-31</v>
      </c>
      <c r="L111" t="str">
        <f>MID(D111,G111,H111)</f>
        <v>&lt;/instant&gt;</v>
      </c>
      <c r="P111" s="105" t="str">
        <f t="shared" si="9"/>
        <v>&lt;instant&gt;2024-12-31&lt;/instant&gt;</v>
      </c>
    </row>
    <row r="112" spans="3:16" x14ac:dyDescent="0.25">
      <c r="C112">
        <v>144</v>
      </c>
      <c r="D112" s="108" t="s">
        <v>279</v>
      </c>
      <c r="E112">
        <f t="shared" si="14"/>
        <v>1</v>
      </c>
      <c r="F112">
        <f t="shared" si="10"/>
        <v>9</v>
      </c>
      <c r="J112" t="str">
        <f t="shared" si="13"/>
        <v>&lt;/period&gt;</v>
      </c>
      <c r="P112" s="105" t="str">
        <f t="shared" si="9"/>
        <v>&lt;/period&gt;</v>
      </c>
    </row>
    <row r="113" spans="3:16" x14ac:dyDescent="0.25">
      <c r="C113">
        <v>145</v>
      </c>
      <c r="D113" s="108" t="s">
        <v>280</v>
      </c>
      <c r="E113">
        <f t="shared" si="14"/>
        <v>1</v>
      </c>
      <c r="F113">
        <f t="shared" si="10"/>
        <v>10</v>
      </c>
      <c r="J113" t="str">
        <f t="shared" si="13"/>
        <v>&lt;/context&gt;</v>
      </c>
      <c r="P113" s="105" t="str">
        <f t="shared" si="9"/>
        <v>&lt;/context&gt;</v>
      </c>
    </row>
    <row r="114" spans="3:16" x14ac:dyDescent="0.25">
      <c r="C114">
        <v>146</v>
      </c>
      <c r="D114" s="108" t="s">
        <v>287</v>
      </c>
      <c r="E114">
        <v>1</v>
      </c>
      <c r="F114">
        <v>4</v>
      </c>
      <c r="G114">
        <f>FIND("-",D114,F114)</f>
        <v>4</v>
      </c>
      <c r="H114">
        <f t="shared" si="16"/>
        <v>15</v>
      </c>
      <c r="J114" t="str">
        <f>MID(D114,E114,F114)</f>
        <v>&lt;!--</v>
      </c>
      <c r="K114" s="106" t="str">
        <f>Regnskabsstatistik!F8</f>
        <v>DKK</v>
      </c>
      <c r="L114" t="s">
        <v>306</v>
      </c>
      <c r="P114" s="105" t="str">
        <f>+J114&amp;K114&amp;L114</f>
        <v>&lt;!--DKK 1000--&gt;</v>
      </c>
    </row>
    <row r="115" spans="3:16" x14ac:dyDescent="0.25">
      <c r="C115">
        <v>147</v>
      </c>
      <c r="D115" s="108" t="s">
        <v>288</v>
      </c>
      <c r="E115">
        <f t="shared" si="14"/>
        <v>1</v>
      </c>
      <c r="F115">
        <f t="shared" si="10"/>
        <v>14</v>
      </c>
      <c r="J115" t="str">
        <f t="shared" si="13"/>
        <v>&lt;unit id="u1"&gt;</v>
      </c>
      <c r="P115" s="105" t="str">
        <f t="shared" si="9"/>
        <v>&lt;unit id="u1"&gt;</v>
      </c>
    </row>
    <row r="116" spans="3:16" x14ac:dyDescent="0.25">
      <c r="C116">
        <v>148</v>
      </c>
      <c r="D116" s="108" t="s">
        <v>289</v>
      </c>
      <c r="E116">
        <f t="shared" si="14"/>
        <v>1</v>
      </c>
      <c r="F116">
        <f t="shared" si="10"/>
        <v>9</v>
      </c>
      <c r="G116">
        <f t="shared" si="15"/>
        <v>21</v>
      </c>
      <c r="H116">
        <f t="shared" si="16"/>
        <v>30</v>
      </c>
      <c r="J116" t="str">
        <f>MID(D116,E116,F116)&amp;"iso4217:"</f>
        <v>&lt;measure&gt;iso4217:</v>
      </c>
      <c r="K116" s="106" t="str">
        <f>Regnskabsstatistik!F8</f>
        <v>DKK</v>
      </c>
      <c r="L116" t="str">
        <f>MID(D116,G116,H116)</f>
        <v>&lt;/measure&gt;</v>
      </c>
      <c r="P116" s="105" t="str">
        <f>+J116&amp;K116&amp;L116</f>
        <v>&lt;measure&gt;iso4217:DKK&lt;/measure&gt;</v>
      </c>
    </row>
    <row r="117" spans="3:16" x14ac:dyDescent="0.25">
      <c r="C117">
        <v>149</v>
      </c>
      <c r="D117" s="108" t="s">
        <v>290</v>
      </c>
      <c r="E117">
        <f t="shared" si="14"/>
        <v>1</v>
      </c>
      <c r="F117">
        <f t="shared" si="10"/>
        <v>7</v>
      </c>
      <c r="J117" t="str">
        <f t="shared" si="13"/>
        <v>&lt;/unit&gt;</v>
      </c>
      <c r="P117" s="105" t="str">
        <f t="shared" si="9"/>
        <v>&lt;/unit&gt;</v>
      </c>
    </row>
    <row r="118" spans="3:16" x14ac:dyDescent="0.25">
      <c r="C118">
        <v>150</v>
      </c>
      <c r="D118" s="108" t="s">
        <v>291</v>
      </c>
      <c r="E118">
        <f t="shared" si="14"/>
        <v>1</v>
      </c>
      <c r="F118">
        <f t="shared" si="10"/>
        <v>7</v>
      </c>
      <c r="J118" t="str">
        <f t="shared" si="13"/>
        <v>&lt;/xbrl&gt;</v>
      </c>
      <c r="P118" s="105" t="str">
        <f t="shared" si="9"/>
        <v>&lt;/xbrl&gt;</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74"/>
  <sheetViews>
    <sheetView showGridLines="0" workbookViewId="0">
      <pane ySplit="1" topLeftCell="A2" activePane="bottomLeft" state="frozen"/>
      <selection pane="bottomLeft" activeCell="B24" sqref="B24"/>
    </sheetView>
  </sheetViews>
  <sheetFormatPr defaultColWidth="9.140625" defaultRowHeight="15" outlineLevelCol="1" x14ac:dyDescent="0.25"/>
  <cols>
    <col min="1" max="1" width="9.140625" style="2"/>
    <col min="2" max="2" width="134.42578125" style="2" customWidth="1"/>
    <col min="3" max="3" width="118.7109375" style="4" hidden="1" customWidth="1" outlineLevel="1"/>
    <col min="4" max="4" width="97.28515625" style="4" hidden="1" customWidth="1" outlineLevel="1"/>
    <col min="5" max="5" width="9.140625" style="10" customWidth="1" collapsed="1"/>
    <col min="6" max="6" width="9.140625" style="11"/>
    <col min="7" max="7" width="9.140625" style="30"/>
    <col min="8" max="16384" width="9.140625" style="4"/>
  </cols>
  <sheetData>
    <row r="1" spans="1:7" ht="41.25" customHeight="1" thickBot="1" x14ac:dyDescent="0.5">
      <c r="A1" s="126" t="str">
        <f ca="1">OFFSET($C1,0,E1-1)</f>
        <v>Vejledning i XBRl-upload</v>
      </c>
      <c r="B1" s="22"/>
      <c r="C1" s="4" t="s">
        <v>387</v>
      </c>
      <c r="D1" s="128" t="s">
        <v>437</v>
      </c>
      <c r="E1" s="10">
        <v>1</v>
      </c>
    </row>
    <row r="2" spans="1:7" ht="27" customHeight="1" x14ac:dyDescent="0.25">
      <c r="A2" s="125"/>
      <c r="B2" s="124" t="str">
        <f ca="1">OFFSET($C2,0,$E$1-1)</f>
        <v>Det er muligt at indberette til Danmarks Statistiks lovpligtige Regnskabsstatistik i XBRL-format gennem ”Regnskab Special” på virk.dk.</v>
      </c>
      <c r="C2" s="122" t="s">
        <v>390</v>
      </c>
      <c r="D2" s="12" t="s">
        <v>418</v>
      </c>
      <c r="E2" s="4"/>
    </row>
    <row r="3" spans="1:7" x14ac:dyDescent="0.25">
      <c r="A3" s="16"/>
      <c r="B3" s="124"/>
      <c r="C3"/>
      <c r="D3" s="12"/>
    </row>
    <row r="4" spans="1:7" ht="18.75" x14ac:dyDescent="0.3">
      <c r="A4" s="16"/>
      <c r="B4" s="238" t="str">
        <f t="shared" ref="B4:B14" ca="1" si="0">OFFSET($C4,0,$E$1-1)</f>
        <v>1. Dan og gem XBRL fil</v>
      </c>
      <c r="C4" s="123" t="s">
        <v>346</v>
      </c>
      <c r="D4" s="128" t="s">
        <v>388</v>
      </c>
    </row>
    <row r="5" spans="1:7" ht="19.5" customHeight="1" x14ac:dyDescent="0.25">
      <c r="A5" s="125"/>
      <c r="B5" s="124" t="str">
        <f t="shared" ca="1" si="0"/>
        <v xml:space="preserve">Udfyld indberetningsskemaet i fanen " Regnskabsstatistik"  indberetningsskemaet. Alle de grå felter skal udfyldes for, at indberetningen er korrekt. </v>
      </c>
      <c r="C5" s="122" t="s">
        <v>345</v>
      </c>
      <c r="D5" s="4" t="s">
        <v>419</v>
      </c>
    </row>
    <row r="6" spans="1:7" ht="15.75" x14ac:dyDescent="0.25">
      <c r="A6" s="125"/>
      <c r="B6" s="124"/>
      <c r="C6" s="122"/>
    </row>
    <row r="7" spans="1:7" ht="15.75" x14ac:dyDescent="0.25">
      <c r="A7" s="125"/>
      <c r="B7" s="124" t="str">
        <f t="shared" ca="1" si="0"/>
        <v>Arket "XBRL" viser posterne, som de ser ud, når de er i XBRL-format.</v>
      </c>
      <c r="C7" s="122" t="s">
        <v>389</v>
      </c>
      <c r="D7" s="4" t="s">
        <v>420</v>
      </c>
    </row>
    <row r="8" spans="1:7" ht="15.75" x14ac:dyDescent="0.25">
      <c r="A8" s="125"/>
      <c r="B8" s="124" t="str">
        <f t="shared" ca="1" si="0"/>
        <v>Kopier kolonne P til fx Notesblokken eller Notepad og gem den, så er XBRL-filen dannet</v>
      </c>
      <c r="C8" s="122" t="s">
        <v>308</v>
      </c>
      <c r="D8" s="4" t="s">
        <v>436</v>
      </c>
    </row>
    <row r="9" spans="1:7" x14ac:dyDescent="0.25">
      <c r="A9" s="3"/>
      <c r="D9" s="10"/>
      <c r="E9" s="11"/>
      <c r="F9" s="30"/>
      <c r="G9" s="4"/>
    </row>
    <row r="10" spans="1:7" x14ac:dyDescent="0.25">
      <c r="A10" s="3"/>
      <c r="B10" s="124"/>
      <c r="D10" s="129"/>
    </row>
    <row r="11" spans="1:7" x14ac:dyDescent="0.25">
      <c r="A11" s="3"/>
      <c r="B11" s="124" t="str">
        <f t="shared" ca="1" si="0"/>
        <v>OBS! Benyttes fx Notesblok/Notepad til at danne XBRL filen, skal filen gemmes med kodning "UTF-8" - se figur A nedenfor</v>
      </c>
      <c r="C11" s="122" t="s">
        <v>310</v>
      </c>
      <c r="D11" s="4" t="s">
        <v>421</v>
      </c>
    </row>
    <row r="12" spans="1:7" x14ac:dyDescent="0.25">
      <c r="A12" s="3"/>
      <c r="B12" s="243" t="str">
        <f t="shared" ca="1" si="0"/>
        <v>Filen bliver afvist, hvis filen ikke er gemt med en UTF-8 kodning</v>
      </c>
      <c r="C12" s="254" t="s">
        <v>309</v>
      </c>
      <c r="D12" s="4" t="s">
        <v>422</v>
      </c>
    </row>
    <row r="13" spans="1:7" x14ac:dyDescent="0.25">
      <c r="A13" s="3"/>
      <c r="B13" s="124"/>
    </row>
    <row r="14" spans="1:7" x14ac:dyDescent="0.25">
      <c r="A14" s="3"/>
      <c r="B14" s="124" t="str">
        <f t="shared" ca="1" si="0"/>
        <v>Figur A</v>
      </c>
      <c r="C14" s="4" t="s">
        <v>311</v>
      </c>
      <c r="D14" s="4" t="s">
        <v>312</v>
      </c>
    </row>
    <row r="15" spans="1:7" x14ac:dyDescent="0.25">
      <c r="B15" s="124"/>
    </row>
    <row r="16" spans="1:7" x14ac:dyDescent="0.25">
      <c r="B16" s="124"/>
      <c r="C16" s="234"/>
    </row>
    <row r="17" spans="2:4" x14ac:dyDescent="0.25">
      <c r="B17" s="124"/>
    </row>
    <row r="18" spans="2:4" x14ac:dyDescent="0.25">
      <c r="C18" s="234"/>
    </row>
    <row r="20" spans="2:4" x14ac:dyDescent="0.25">
      <c r="C20" s="234"/>
    </row>
    <row r="22" spans="2:4" x14ac:dyDescent="0.25">
      <c r="C22" s="234"/>
    </row>
    <row r="23" spans="2:4" ht="18.75" x14ac:dyDescent="0.3">
      <c r="B23" s="238" t="str">
        <f t="shared" ref="B23:B24" ca="1" si="1">OFFSET($C23,0,$E$1-1)</f>
        <v>2. Start</v>
      </c>
      <c r="C23" s="4" t="s">
        <v>356</v>
      </c>
      <c r="D23" s="4" t="s">
        <v>356</v>
      </c>
    </row>
    <row r="24" spans="2:4" ht="15.75" x14ac:dyDescent="0.25">
      <c r="B24" s="235" t="str">
        <f t="shared" ca="1" si="1"/>
        <v>Find vores hjemmeside</v>
      </c>
      <c r="C24" s="4" t="s">
        <v>382</v>
      </c>
      <c r="D24" s="4" t="s">
        <v>423</v>
      </c>
    </row>
    <row r="25" spans="2:4" x14ac:dyDescent="0.25">
      <c r="B25" s="301" t="s">
        <v>649</v>
      </c>
      <c r="C25" s="234" t="s">
        <v>416</v>
      </c>
      <c r="D25" s="234" t="s">
        <v>417</v>
      </c>
    </row>
    <row r="26" spans="2:4" x14ac:dyDescent="0.25">
      <c r="B26" s="234"/>
    </row>
    <row r="27" spans="2:4" ht="15.75" x14ac:dyDescent="0.25">
      <c r="B27" s="235" t="str">
        <f t="shared" ref="B27" ca="1" si="2">OFFSET($C27,0,$E$1-1)</f>
        <v>Start indberetning med XBRL via ¨INDBERET XBRL¨ knappen</v>
      </c>
      <c r="C27" s="254" t="s">
        <v>383</v>
      </c>
      <c r="D27" s="4" t="s">
        <v>424</v>
      </c>
    </row>
    <row r="28" spans="2:4" x14ac:dyDescent="0.25">
      <c r="B28" s="234"/>
    </row>
    <row r="29" spans="2:4" ht="18.75" x14ac:dyDescent="0.3">
      <c r="B29" s="238"/>
    </row>
    <row r="30" spans="2:4" ht="18.75" x14ac:dyDescent="0.3">
      <c r="B30" s="238"/>
    </row>
    <row r="31" spans="2:4" ht="18.75" x14ac:dyDescent="0.3">
      <c r="B31" s="238"/>
    </row>
    <row r="32" spans="2:4" ht="16.5" customHeight="1" x14ac:dyDescent="0.3">
      <c r="B32" s="238"/>
    </row>
    <row r="33" spans="2:4" ht="18.75" x14ac:dyDescent="0.3">
      <c r="B33" s="238"/>
    </row>
    <row r="34" spans="2:4" ht="18.75" x14ac:dyDescent="0.3">
      <c r="B34" s="238"/>
    </row>
    <row r="35" spans="2:4" ht="18.75" x14ac:dyDescent="0.3">
      <c r="B35" s="238"/>
    </row>
    <row r="36" spans="2:4" ht="18.75" x14ac:dyDescent="0.3">
      <c r="B36" s="238"/>
    </row>
    <row r="37" spans="2:4" ht="18.75" x14ac:dyDescent="0.3">
      <c r="B37" s="238"/>
    </row>
    <row r="38" spans="2:4" ht="18.75" x14ac:dyDescent="0.3">
      <c r="B38" s="238"/>
    </row>
    <row r="39" spans="2:4" ht="18.75" x14ac:dyDescent="0.3">
      <c r="B39" s="238"/>
    </row>
    <row r="40" spans="2:4" ht="18.75" x14ac:dyDescent="0.3">
      <c r="B40" s="238"/>
    </row>
    <row r="41" spans="2:4" ht="18.75" x14ac:dyDescent="0.3">
      <c r="B41" s="238"/>
    </row>
    <row r="42" spans="2:4" ht="18.75" x14ac:dyDescent="0.3">
      <c r="B42" s="238"/>
    </row>
    <row r="43" spans="2:4" ht="18.75" x14ac:dyDescent="0.3">
      <c r="B43" s="238"/>
    </row>
    <row r="44" spans="2:4" ht="18.75" x14ac:dyDescent="0.3">
      <c r="B44" s="238"/>
    </row>
    <row r="45" spans="2:4" ht="18.75" x14ac:dyDescent="0.3">
      <c r="B45" s="238"/>
    </row>
    <row r="46" spans="2:4" ht="18.75" x14ac:dyDescent="0.3">
      <c r="B46" s="238"/>
    </row>
    <row r="47" spans="2:4" ht="42.75" customHeight="1" x14ac:dyDescent="0.25">
      <c r="B47" s="256" t="str">
        <f t="shared" ref="B47" ca="1" si="3">OFFSET($C47,0,$E$1-1)</f>
        <v>Der logges ind med MitID Erhverv
Start selvbetjening</v>
      </c>
      <c r="C47" s="253" t="s">
        <v>425</v>
      </c>
      <c r="D47" s="239" t="s">
        <v>426</v>
      </c>
    </row>
    <row r="48" spans="2:4" x14ac:dyDescent="0.25">
      <c r="C48" s="234"/>
    </row>
    <row r="53" spans="2:3" x14ac:dyDescent="0.25">
      <c r="C53" s="234"/>
    </row>
    <row r="55" spans="2:3" ht="18.75" x14ac:dyDescent="0.3">
      <c r="B55" s="187"/>
    </row>
    <row r="68" spans="2:4" ht="18.75" x14ac:dyDescent="0.3">
      <c r="B68" s="238" t="str">
        <f t="shared" ref="B68:B71" ca="1" si="4">OFFSET($C68,0,$E$1-1)</f>
        <v>2.1 Virk.dk - Regnskabsstatistik</v>
      </c>
      <c r="C68" s="4" t="s">
        <v>347</v>
      </c>
      <c r="D68" s="4" t="s">
        <v>427</v>
      </c>
    </row>
    <row r="69" spans="2:4" ht="15.75" x14ac:dyDescent="0.25">
      <c r="B69" s="235" t="str">
        <f t="shared" ca="1" si="4"/>
        <v>Under indberetning og myndighed;</v>
      </c>
      <c r="C69" s="4" t="s">
        <v>359</v>
      </c>
      <c r="D69" s="4" t="s">
        <v>428</v>
      </c>
    </row>
    <row r="70" spans="2:4" ht="15.75" x14ac:dyDescent="0.25">
      <c r="B70" s="236" t="str">
        <f t="shared" ca="1" si="4"/>
        <v xml:space="preserve"> Regnskabsstatistik til Danmarks Statistik </v>
      </c>
      <c r="C70" s="4" t="s">
        <v>349</v>
      </c>
      <c r="D70" s="4" t="s">
        <v>349</v>
      </c>
    </row>
    <row r="71" spans="2:4" ht="15.75" x14ac:dyDescent="0.25">
      <c r="B71" s="235" t="str">
        <f t="shared" ca="1" si="4"/>
        <v>hvorefter der trykkes næste</v>
      </c>
      <c r="C71" s="4" t="s">
        <v>348</v>
      </c>
      <c r="D71" s="4" t="s">
        <v>429</v>
      </c>
    </row>
    <row r="100" spans="2:4" ht="18.75" x14ac:dyDescent="0.3">
      <c r="B100" s="238" t="str">
        <f t="shared" ref="B100:B101" ca="1" si="5">OFFSET($C100,0,$E$1-1)</f>
        <v>2.2 Upload XBRL fil</v>
      </c>
      <c r="C100" s="4" t="s">
        <v>350</v>
      </c>
      <c r="D100" s="4" t="s">
        <v>430</v>
      </c>
    </row>
    <row r="101" spans="2:4" ht="15.75" x14ac:dyDescent="0.25">
      <c r="B101" s="235" t="str">
        <f t="shared" ca="1" si="5"/>
        <v>Tryk ”Vælg fil”, og upload din XBRL-fil og tryk næste.</v>
      </c>
      <c r="C101" s="233" t="s">
        <v>431</v>
      </c>
      <c r="D101" s="4" t="s">
        <v>432</v>
      </c>
    </row>
    <row r="133" spans="2:4" ht="18.75" x14ac:dyDescent="0.3">
      <c r="B133" s="238" t="str">
        <f t="shared" ref="B133:B135" ca="1" si="6">OFFSET($C133,0,$E$1-1)</f>
        <v>2.3 Test XBRL fil og indsend indberetning</v>
      </c>
      <c r="C133" s="4" t="s">
        <v>351</v>
      </c>
      <c r="D133" s="4" t="s">
        <v>357</v>
      </c>
    </row>
    <row r="134" spans="2:4" ht="30" x14ac:dyDescent="0.25">
      <c r="B134" s="257" t="str">
        <f t="shared" ca="1" si="6"/>
        <v>Du kan nu teste din indberetningsfil, og indsende indberetningen</v>
      </c>
      <c r="C134" s="4" t="s">
        <v>352</v>
      </c>
      <c r="D134" s="239" t="s">
        <v>433</v>
      </c>
    </row>
    <row r="135" spans="2:4" ht="15.75" x14ac:dyDescent="0.25">
      <c r="B135" s="236" t="str">
        <f t="shared" ca="1" si="6"/>
        <v>HUSK! kontroller at det firmanavn og CVR-nummer der indberettes for fremgår af oversigten.</v>
      </c>
      <c r="C135" s="237" t="s">
        <v>353</v>
      </c>
      <c r="D135" s="4" t="s">
        <v>434</v>
      </c>
    </row>
    <row r="173" spans="2:4" ht="18.75" x14ac:dyDescent="0.3">
      <c r="B173" s="238" t="str">
        <f t="shared" ref="B173:B174" ca="1" si="7">OFFSET($C173,0,$E$1-1)</f>
        <v>3. Kvittering</v>
      </c>
      <c r="C173" s="4" t="s">
        <v>354</v>
      </c>
      <c r="D173" s="4" t="s">
        <v>358</v>
      </c>
    </row>
    <row r="174" spans="2:4" ht="15.75" x14ac:dyDescent="0.25">
      <c r="B174" s="235" t="str">
        <f t="shared" ca="1" si="7"/>
        <v>Afslutningsvis får du en kvittering</v>
      </c>
      <c r="C174" s="4" t="s">
        <v>355</v>
      </c>
      <c r="D174" s="4" t="s">
        <v>435</v>
      </c>
    </row>
  </sheetData>
  <hyperlinks>
    <hyperlink ref="C25" r:id="rId1"/>
    <hyperlink ref="D25" r:id="rId2"/>
    <hyperlink ref="B25" r:id="rId3"/>
  </hyperlinks>
  <pageMargins left="0.7" right="0.7" top="0.75" bottom="0.75" header="0.3" footer="0.3"/>
  <pageSetup paperSize="9"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9217" r:id="rId7" name="Group Box 1">
              <controlPr defaultSize="0" autoFill="0" autoPict="0">
                <anchor moveWithCells="1">
                  <from>
                    <xdr:col>1</xdr:col>
                    <xdr:colOff>4886325</xdr:colOff>
                    <xdr:row>0</xdr:row>
                    <xdr:rowOff>114300</xdr:rowOff>
                  </from>
                  <to>
                    <xdr:col>1</xdr:col>
                    <xdr:colOff>6600825</xdr:colOff>
                    <xdr:row>0</xdr:row>
                    <xdr:rowOff>457200</xdr:rowOff>
                  </to>
                </anchor>
              </controlPr>
            </control>
          </mc:Choice>
        </mc:AlternateContent>
        <mc:AlternateContent xmlns:mc="http://schemas.openxmlformats.org/markup-compatibility/2006">
          <mc:Choice Requires="x14">
            <control shapeId="9218" r:id="rId8" name="Option Button 2">
              <controlPr defaultSize="0" autoFill="0" autoLine="0" autoPict="0">
                <anchor moveWithCells="1">
                  <from>
                    <xdr:col>1</xdr:col>
                    <xdr:colOff>5095875</xdr:colOff>
                    <xdr:row>0</xdr:row>
                    <xdr:rowOff>171450</xdr:rowOff>
                  </from>
                  <to>
                    <xdr:col>1</xdr:col>
                    <xdr:colOff>5591175</xdr:colOff>
                    <xdr:row>0</xdr:row>
                    <xdr:rowOff>438150</xdr:rowOff>
                  </to>
                </anchor>
              </controlPr>
            </control>
          </mc:Choice>
        </mc:AlternateContent>
        <mc:AlternateContent xmlns:mc="http://schemas.openxmlformats.org/markup-compatibility/2006">
          <mc:Choice Requires="x14">
            <control shapeId="9219" r:id="rId9" name="Option Button 3">
              <controlPr defaultSize="0" autoFill="0" autoLine="0" autoPict="0">
                <anchor moveWithCells="1">
                  <from>
                    <xdr:col>1</xdr:col>
                    <xdr:colOff>5829300</xdr:colOff>
                    <xdr:row>0</xdr:row>
                    <xdr:rowOff>171450</xdr:rowOff>
                  </from>
                  <to>
                    <xdr:col>1</xdr:col>
                    <xdr:colOff>6343650</xdr:colOff>
                    <xdr:row>0</xdr:row>
                    <xdr:rowOff>438150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3"/>
  <sheetViews>
    <sheetView showGridLines="0" workbookViewId="0">
      <selection activeCell="B8" sqref="B8"/>
    </sheetView>
  </sheetViews>
  <sheetFormatPr defaultColWidth="9.140625" defaultRowHeight="15" outlineLevelCol="1" x14ac:dyDescent="0.25"/>
  <cols>
    <col min="1" max="1" width="9.140625" style="2"/>
    <col min="2" max="2" width="125.5703125" style="2" customWidth="1"/>
    <col min="3" max="3" width="118.7109375" style="4" hidden="1" customWidth="1" outlineLevel="1"/>
    <col min="4" max="4" width="97.28515625" style="4" hidden="1" customWidth="1" outlineLevel="1"/>
    <col min="5" max="5" width="9.140625" style="10" customWidth="1" collapsed="1"/>
    <col min="6" max="6" width="9.140625" style="11"/>
    <col min="7" max="7" width="9.140625" style="30"/>
    <col min="8" max="16384" width="9.140625" style="4"/>
  </cols>
  <sheetData>
    <row r="1" spans="1:5" ht="41.25" customHeight="1" thickBot="1" x14ac:dyDescent="0.5">
      <c r="A1" s="126" t="str">
        <f ca="1">OFFSET($C1,0,E1-1)</f>
        <v>FAQ og spørgsmål om REGNSKABSSTATISTIKKEN</v>
      </c>
      <c r="B1" s="22"/>
      <c r="C1" s="240" t="s">
        <v>364</v>
      </c>
      <c r="D1" s="246" t="s">
        <v>438</v>
      </c>
      <c r="E1" s="10">
        <v>1</v>
      </c>
    </row>
    <row r="2" spans="1:5" ht="41.25" customHeight="1" x14ac:dyDescent="0.45">
      <c r="A2" s="247"/>
      <c r="B2" s="248" t="str">
        <f ca="1">OFFSET($C2,0,$E$1-1)</f>
        <v>Formål</v>
      </c>
      <c r="C2" s="240" t="s">
        <v>367</v>
      </c>
      <c r="D2" s="246" t="s">
        <v>366</v>
      </c>
    </row>
    <row r="3" spans="1:5" ht="90.75" customHeight="1" x14ac:dyDescent="0.25">
      <c r="A3" s="125"/>
      <c r="B3" s="242" t="str">
        <f ca="1">OFFSET($C3,0,$E$1-1)</f>
        <v xml:space="preserve">Danmarks Statistik udarbejder årligt regnskabsstatistik for firmaer i private byerhverv. I statistikken har vi indhentet eller beregnet regnskabstal for næsten alle danske erhvervsvirksomheder
Formålet med Regnskabsstatistik for de private byerhverv er at belyse det danske erhvervsliv og danne grundlag for driftsøkonomiske analyser, erhvervspolitiske beslutninger og for evaluering af den førte erhvervspolitik. Herudover er regnskabsstatistikken et meget væsentligt input til opgørelsen af nationalregnskabet. </v>
      </c>
      <c r="C3" s="240" t="s">
        <v>365</v>
      </c>
      <c r="D3" s="158" t="s">
        <v>439</v>
      </c>
      <c r="E3" s="4"/>
    </row>
    <row r="4" spans="1:5" ht="44.25" customHeight="1" x14ac:dyDescent="0.25">
      <c r="A4" s="125"/>
      <c r="B4" s="242" t="str">
        <f ca="1">OFFSET($C4,0,$E$1-1)</f>
        <v>Statistikken er lovpligtig og indsamles på baggrund af Lov om Danmarks Statistik, jfr. lovbekendtgørelse nr. 599 af 22. juni 2000, § 8 og 12</v>
      </c>
      <c r="C4" s="240" t="s">
        <v>368</v>
      </c>
      <c r="D4" s="253" t="s">
        <v>440</v>
      </c>
      <c r="E4" s="4"/>
    </row>
    <row r="5" spans="1:5" ht="15.75" customHeight="1" x14ac:dyDescent="0.25">
      <c r="A5" s="125"/>
      <c r="B5" s="242"/>
      <c r="C5" s="240"/>
      <c r="D5" s="12"/>
      <c r="E5" s="4"/>
    </row>
    <row r="6" spans="1:5" ht="39.75" customHeight="1" x14ac:dyDescent="0.25">
      <c r="A6" s="16"/>
      <c r="B6" s="249" t="str">
        <f t="shared" ref="B6:B16" ca="1" si="0">OFFSET($C6,0,$E$1-1)</f>
        <v>Kan jeg bruge XBRL-filen til Erhvervsstyrelsen til indberetning til Regnskabsstatistikken?</v>
      </c>
      <c r="C6" s="255" t="s">
        <v>391</v>
      </c>
      <c r="D6" s="302" t="s">
        <v>441</v>
      </c>
    </row>
    <row r="7" spans="1:5" ht="15.75" x14ac:dyDescent="0.25">
      <c r="A7" s="125"/>
      <c r="B7" s="242" t="str">
        <f t="shared" ca="1" si="0"/>
        <v>Det korte svar er nej.</v>
      </c>
      <c r="C7" s="240" t="s">
        <v>450</v>
      </c>
      <c r="D7" s="130" t="s">
        <v>451</v>
      </c>
    </row>
    <row r="8" spans="1:5" ht="42" customHeight="1" x14ac:dyDescent="0.25">
      <c r="A8" s="125"/>
      <c r="B8" s="242" t="str">
        <f t="shared" ca="1" si="0"/>
        <v>XBRL-filen til Danmarks Statistik er lavet med en anden taksonomi end XBRL-filen til Erhvervsstyrelsen og indeholder fortrolige oplysninger, som ikke er tilgængelig i det officielle regnskab.</v>
      </c>
      <c r="C8" s="240" t="s">
        <v>392</v>
      </c>
      <c r="D8" s="300" t="s">
        <v>442</v>
      </c>
    </row>
    <row r="9" spans="1:5" ht="16.5" customHeight="1" x14ac:dyDescent="0.25">
      <c r="A9" s="125"/>
      <c r="B9" s="241"/>
      <c r="C9" s="122"/>
      <c r="D9" s="130"/>
    </row>
    <row r="10" spans="1:5" ht="15.75" x14ac:dyDescent="0.25">
      <c r="A10" s="125"/>
      <c r="B10" s="249" t="str">
        <f t="shared" ca="1" si="0"/>
        <v>XBRL-filen bliver afvist, når jeg forsøger at indberette?</v>
      </c>
      <c r="C10" s="123" t="s">
        <v>393</v>
      </c>
      <c r="D10" s="123" t="s">
        <v>443</v>
      </c>
    </row>
    <row r="11" spans="1:5" ht="32.25" customHeight="1" x14ac:dyDescent="0.25">
      <c r="A11" s="125"/>
      <c r="B11" s="242" t="str">
        <f t="shared" ca="1" si="0"/>
        <v>Der kan være forskellige årsager til at en XBRL-fil afvises:</v>
      </c>
      <c r="C11" s="240" t="s">
        <v>445</v>
      </c>
      <c r="D11" s="240" t="s">
        <v>446</v>
      </c>
    </row>
    <row r="12" spans="1:5" ht="90.75" customHeight="1" x14ac:dyDescent="0.25">
      <c r="A12" s="125"/>
      <c r="B12" s="242" t="str">
        <f t="shared" ca="1" si="0"/>
        <v>• Forkert taksonomi. Som nævnt i afsnittet ovenfor - tjek, at filen ikke er årsrapporten til Erhvervsstyrelsen.
• Forkert cvr. nr. eller dato.
• Filen er ufuldstændig og mangler regnskabsposter (Tags) - Prøv at lave en ny XBRL-fil.
• XBRL-filen indeholder kommategn - tjek filen. Husk alle tal skal være i hele tusinder (000).</v>
      </c>
      <c r="C12" s="240" t="s">
        <v>447</v>
      </c>
      <c r="D12" s="253" t="s">
        <v>444</v>
      </c>
      <c r="E12" s="4"/>
    </row>
    <row r="13" spans="1:5" ht="13.5" customHeight="1" x14ac:dyDescent="0.25">
      <c r="A13" s="125"/>
      <c r="B13" s="127"/>
      <c r="C13" s="122"/>
      <c r="D13" s="12"/>
      <c r="E13" s="4"/>
    </row>
    <row r="14" spans="1:5" ht="25.5" customHeight="1" x14ac:dyDescent="0.25">
      <c r="A14" s="16"/>
      <c r="B14" s="248" t="str">
        <f t="shared" ca="1" si="0"/>
        <v>Kontakt-information:</v>
      </c>
      <c r="C14" s="122" t="s">
        <v>448</v>
      </c>
      <c r="D14" s="122" t="s">
        <v>449</v>
      </c>
    </row>
    <row r="15" spans="1:5" x14ac:dyDescent="0.25">
      <c r="B15" s="242" t="str">
        <f t="shared" ca="1" si="0"/>
        <v>Telefon nr. : 39173570</v>
      </c>
      <c r="C15" s="239" t="s">
        <v>371</v>
      </c>
      <c r="D15" s="239" t="s">
        <v>369</v>
      </c>
    </row>
    <row r="16" spans="1:5" x14ac:dyDescent="0.25">
      <c r="B16" s="242" t="str">
        <f t="shared" ca="1" si="0"/>
        <v>Email: Regn@dst.dk</v>
      </c>
      <c r="C16" s="239" t="s">
        <v>370</v>
      </c>
      <c r="D16" s="239" t="s">
        <v>370</v>
      </c>
    </row>
    <row r="17" spans="1:4" ht="33" customHeight="1" x14ac:dyDescent="0.25">
      <c r="B17" s="242"/>
      <c r="C17" s="239"/>
      <c r="D17" s="239"/>
    </row>
    <row r="18" spans="1:4" x14ac:dyDescent="0.25">
      <c r="B18" s="242"/>
      <c r="C18" s="239"/>
      <c r="D18" s="239"/>
    </row>
    <row r="20" spans="1:4" x14ac:dyDescent="0.25">
      <c r="A20" s="3"/>
      <c r="B20" s="124"/>
      <c r="C20"/>
    </row>
    <row r="21" spans="1:4" x14ac:dyDescent="0.25">
      <c r="A21" s="3"/>
      <c r="B21" s="127"/>
    </row>
    <row r="22" spans="1:4" x14ac:dyDescent="0.25">
      <c r="A22" s="3"/>
      <c r="B22" s="124"/>
      <c r="C22" s="122"/>
    </row>
    <row r="23" spans="1:4" x14ac:dyDescent="0.25">
      <c r="A23" s="3"/>
      <c r="B23" s="124"/>
      <c r="C23" s="122"/>
    </row>
    <row r="24" spans="1:4" x14ac:dyDescent="0.25">
      <c r="A24" s="3"/>
      <c r="B24" s="124"/>
    </row>
    <row r="25" spans="1:4" x14ac:dyDescent="0.25">
      <c r="A25" s="3"/>
      <c r="B25" s="124"/>
      <c r="C25" s="122"/>
      <c r="D25" s="129"/>
    </row>
    <row r="26" spans="1:4" x14ac:dyDescent="0.25">
      <c r="A26" s="3"/>
      <c r="B26" s="124"/>
      <c r="C26" s="122"/>
    </row>
    <row r="27" spans="1:4" x14ac:dyDescent="0.25">
      <c r="B27" s="124"/>
    </row>
    <row r="28" spans="1:4" x14ac:dyDescent="0.25">
      <c r="B28" s="124"/>
    </row>
    <row r="29" spans="1:4" x14ac:dyDescent="0.25">
      <c r="B29" s="124"/>
    </row>
    <row r="43" spans="2:2" ht="18.75" x14ac:dyDescent="0.3">
      <c r="B43" s="187"/>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Group Box 1">
              <controlPr defaultSize="0" autoFill="0" autoPict="0">
                <anchor moveWithCells="1">
                  <from>
                    <xdr:col>1</xdr:col>
                    <xdr:colOff>5838825</xdr:colOff>
                    <xdr:row>0</xdr:row>
                    <xdr:rowOff>85725</xdr:rowOff>
                  </from>
                  <to>
                    <xdr:col>1</xdr:col>
                    <xdr:colOff>7886700</xdr:colOff>
                    <xdr:row>0</xdr:row>
                    <xdr:rowOff>466725</xdr:rowOff>
                  </to>
                </anchor>
              </controlPr>
            </control>
          </mc:Choice>
        </mc:AlternateContent>
        <mc:AlternateContent xmlns:mc="http://schemas.openxmlformats.org/markup-compatibility/2006">
          <mc:Choice Requires="x14">
            <control shapeId="10242" r:id="rId5" name="Option Button 2">
              <controlPr defaultSize="0" autoFill="0" autoLine="0" autoPict="0">
                <anchor moveWithCells="1">
                  <from>
                    <xdr:col>1</xdr:col>
                    <xdr:colOff>6086475</xdr:colOff>
                    <xdr:row>0</xdr:row>
                    <xdr:rowOff>152400</xdr:rowOff>
                  </from>
                  <to>
                    <xdr:col>1</xdr:col>
                    <xdr:colOff>6686550</xdr:colOff>
                    <xdr:row>0</xdr:row>
                    <xdr:rowOff>447675</xdr:rowOff>
                  </to>
                </anchor>
              </controlPr>
            </control>
          </mc:Choice>
        </mc:AlternateContent>
        <mc:AlternateContent xmlns:mc="http://schemas.openxmlformats.org/markup-compatibility/2006">
          <mc:Choice Requires="x14">
            <control shapeId="10243" r:id="rId6" name="Option Button 3">
              <controlPr defaultSize="0" autoFill="0" autoLine="0" autoPict="0">
                <anchor moveWithCells="1">
                  <from>
                    <xdr:col>1</xdr:col>
                    <xdr:colOff>6972300</xdr:colOff>
                    <xdr:row>0</xdr:row>
                    <xdr:rowOff>152400</xdr:rowOff>
                  </from>
                  <to>
                    <xdr:col>1</xdr:col>
                    <xdr:colOff>7581900</xdr:colOff>
                    <xdr:row>0</xdr:row>
                    <xdr:rowOff>447675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Navngivne områder</vt:lpstr>
      </vt:variant>
      <vt:variant>
        <vt:i4>3</vt:i4>
      </vt:variant>
    </vt:vector>
  </HeadingPairs>
  <TitlesOfParts>
    <vt:vector size="9" baseType="lpstr">
      <vt:lpstr>Start - Guide</vt:lpstr>
      <vt:lpstr>Regnskabsstatistik</vt:lpstr>
      <vt:lpstr>REGN Information</vt:lpstr>
      <vt:lpstr>XBRL</vt:lpstr>
      <vt:lpstr>XBRL upload</vt:lpstr>
      <vt:lpstr>FAQ</vt:lpstr>
      <vt:lpstr>form_lang</vt:lpstr>
      <vt:lpstr>'XBRL upload'!Titel</vt:lpstr>
      <vt:lpstr>Regnskabsstatistik!Udskriftstitler</vt:lpstr>
    </vt:vector>
  </TitlesOfParts>
  <Company>Danmarks Statistik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LKS@dst.dk</dc:creator>
  <cp:lastModifiedBy>Tonia Shcheglova</cp:lastModifiedBy>
  <cp:lastPrinted>2018-05-24T08:13:06Z</cp:lastPrinted>
  <dcterms:created xsi:type="dcterms:W3CDTF">2015-11-06T08:50:14Z</dcterms:created>
  <dcterms:modified xsi:type="dcterms:W3CDTF">2025-02-18T12:18:37Z</dcterms:modified>
</cp:coreProperties>
</file>